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n\Google Drive\Avamere komisjon\2014\"/>
    </mc:Choice>
  </mc:AlternateContent>
  <bookViews>
    <workbookView xWindow="240" yWindow="135" windowWidth="21075" windowHeight="9780" tabRatio="924" firstSheet="1" activeTab="1"/>
  </bookViews>
  <sheets>
    <sheet name="A--z" sheetId="1" r:id="rId1"/>
    <sheet name="Järjestus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5" i="2" l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4" i="2"/>
  <c r="A3" i="2"/>
  <c r="AE10" i="2"/>
  <c r="AE7" i="2"/>
  <c r="AE9" i="2"/>
  <c r="AE78" i="2"/>
  <c r="AE82" i="2"/>
  <c r="AE18" i="2"/>
  <c r="AE71" i="2"/>
  <c r="AE38" i="2"/>
  <c r="AE70" i="2"/>
  <c r="AE62" i="2"/>
  <c r="AE63" i="2"/>
  <c r="AE47" i="2"/>
  <c r="AE25" i="2"/>
  <c r="AE64" i="2"/>
  <c r="AE3" i="2"/>
  <c r="AE24" i="2"/>
  <c r="AE51" i="2"/>
  <c r="AE33" i="2"/>
  <c r="AE41" i="2"/>
  <c r="AE49" i="2"/>
  <c r="AE65" i="2"/>
  <c r="AE53" i="2"/>
  <c r="AE30" i="2"/>
  <c r="AE80" i="2"/>
  <c r="AE89" i="2"/>
  <c r="AE81" i="2"/>
  <c r="AE75" i="2"/>
  <c r="AE28" i="2"/>
  <c r="AE66" i="2"/>
  <c r="AE67" i="2"/>
  <c r="AE55" i="2"/>
  <c r="AE90" i="2"/>
  <c r="AE22" i="2"/>
  <c r="AE40" i="2"/>
  <c r="AE17" i="2"/>
  <c r="AE94" i="2"/>
  <c r="AE96" i="2"/>
  <c r="AE101" i="2"/>
  <c r="AE97" i="2"/>
  <c r="AE46" i="2"/>
  <c r="AE56" i="2"/>
  <c r="AE57" i="2"/>
  <c r="AE29" i="2"/>
  <c r="AE44" i="2"/>
  <c r="AE52" i="2"/>
  <c r="AE79" i="2"/>
  <c r="AE99" i="2"/>
  <c r="AE34" i="2"/>
  <c r="AE100" i="2"/>
  <c r="AD100" i="2"/>
  <c r="AC100" i="2"/>
  <c r="AD8" i="2"/>
  <c r="AC8" i="2"/>
  <c r="AE8" i="2" s="1"/>
  <c r="AD34" i="2"/>
  <c r="AC34" i="2"/>
  <c r="AD58" i="2"/>
  <c r="AC58" i="2"/>
  <c r="AE58" i="2" s="1"/>
  <c r="AD99" i="2"/>
  <c r="AC99" i="2"/>
  <c r="AD43" i="2"/>
  <c r="AC43" i="2"/>
  <c r="AE43" i="2" s="1"/>
  <c r="AD79" i="2"/>
  <c r="AC79" i="2"/>
  <c r="AD27" i="2"/>
  <c r="AC27" i="2"/>
  <c r="AE27" i="2" s="1"/>
  <c r="AD52" i="2"/>
  <c r="AC52" i="2"/>
  <c r="AD98" i="2"/>
  <c r="AC98" i="2"/>
  <c r="AE98" i="2" s="1"/>
  <c r="AD44" i="2"/>
  <c r="AC44" i="2"/>
  <c r="AD59" i="2"/>
  <c r="AC59" i="2"/>
  <c r="AE59" i="2" s="1"/>
  <c r="AD29" i="2"/>
  <c r="AC29" i="2"/>
  <c r="AD42" i="2"/>
  <c r="AC42" i="2"/>
  <c r="AE42" i="2" s="1"/>
  <c r="AD57" i="2"/>
  <c r="AC57" i="2"/>
  <c r="AD39" i="2"/>
  <c r="AC39" i="2"/>
  <c r="AE39" i="2" s="1"/>
  <c r="AD56" i="2"/>
  <c r="AC56" i="2"/>
  <c r="AD15" i="2"/>
  <c r="AC15" i="2"/>
  <c r="AE15" i="2" s="1"/>
  <c r="AD46" i="2"/>
  <c r="AC46" i="2"/>
  <c r="AD12" i="2"/>
  <c r="AC12" i="2"/>
  <c r="AE12" i="2" s="1"/>
  <c r="AD69" i="2"/>
  <c r="AC69" i="2"/>
  <c r="AE69" i="2" s="1"/>
  <c r="AD97" i="2"/>
  <c r="AC97" i="2"/>
  <c r="AD20" i="2"/>
  <c r="AC20" i="2"/>
  <c r="AE20" i="2" s="1"/>
  <c r="AD101" i="2"/>
  <c r="AC101" i="2"/>
  <c r="AD60" i="2"/>
  <c r="AC60" i="2"/>
  <c r="AE60" i="2" s="1"/>
  <c r="AD96" i="2"/>
  <c r="AC96" i="2"/>
  <c r="AD95" i="2"/>
  <c r="AC95" i="2"/>
  <c r="AE95" i="2" s="1"/>
  <c r="AD94" i="2"/>
  <c r="AC94" i="2"/>
  <c r="AD93" i="2"/>
  <c r="AC93" i="2"/>
  <c r="AE93" i="2" s="1"/>
  <c r="AD17" i="2"/>
  <c r="AC17" i="2"/>
  <c r="AD92" i="2"/>
  <c r="AC92" i="2"/>
  <c r="AE92" i="2" s="1"/>
  <c r="AD40" i="2"/>
  <c r="AC40" i="2"/>
  <c r="AD91" i="2"/>
  <c r="AC91" i="2"/>
  <c r="AE91" i="2" s="1"/>
  <c r="AD22" i="2"/>
  <c r="AC22" i="2"/>
  <c r="AD11" i="2"/>
  <c r="AC11" i="2"/>
  <c r="AE11" i="2" s="1"/>
  <c r="AD90" i="2"/>
  <c r="AC90" i="2"/>
  <c r="AD68" i="2"/>
  <c r="AC68" i="2"/>
  <c r="AE68" i="2" s="1"/>
  <c r="AD55" i="2"/>
  <c r="AC55" i="2"/>
  <c r="AD54" i="2"/>
  <c r="AC54" i="2"/>
  <c r="AE54" i="2" s="1"/>
  <c r="AD67" i="2"/>
  <c r="AC67" i="2"/>
  <c r="AD26" i="2"/>
  <c r="AC26" i="2"/>
  <c r="AE26" i="2" s="1"/>
  <c r="AD7" i="2"/>
  <c r="AC7" i="2"/>
  <c r="AD66" i="2"/>
  <c r="AC66" i="2"/>
  <c r="AD31" i="2"/>
  <c r="AC31" i="2"/>
  <c r="AE31" i="2" s="1"/>
  <c r="AD28" i="2"/>
  <c r="AC28" i="2"/>
  <c r="AD32" i="2"/>
  <c r="AC32" i="2"/>
  <c r="AE32" i="2" s="1"/>
  <c r="AD75" i="2"/>
  <c r="AC75" i="2"/>
  <c r="AD36" i="2"/>
  <c r="AC36" i="2"/>
  <c r="AE36" i="2" s="1"/>
  <c r="AD81" i="2"/>
  <c r="AC81" i="2"/>
  <c r="AD19" i="2"/>
  <c r="AC19" i="2"/>
  <c r="AE19" i="2" s="1"/>
  <c r="AD89" i="2"/>
  <c r="AC89" i="2"/>
  <c r="AD21" i="2"/>
  <c r="AC21" i="2"/>
  <c r="AE21" i="2" s="1"/>
  <c r="AD80" i="2"/>
  <c r="AC80" i="2"/>
  <c r="AD72" i="2"/>
  <c r="AC72" i="2"/>
  <c r="AE72" i="2" s="1"/>
  <c r="AD4" i="2"/>
  <c r="AC4" i="2"/>
  <c r="AE4" i="2" s="1"/>
  <c r="AD30" i="2"/>
  <c r="AC30" i="2"/>
  <c r="AD88" i="2"/>
  <c r="AC88" i="2"/>
  <c r="AE88" i="2" s="1"/>
  <c r="AD53" i="2"/>
  <c r="AC53" i="2"/>
  <c r="AD35" i="2"/>
  <c r="AC35" i="2"/>
  <c r="AE35" i="2" s="1"/>
  <c r="AD65" i="2"/>
  <c r="AC65" i="2"/>
  <c r="AD6" i="2"/>
  <c r="AC6" i="2"/>
  <c r="AE6" i="2" s="1"/>
  <c r="AD49" i="2"/>
  <c r="AC49" i="2"/>
  <c r="AD9" i="2"/>
  <c r="AC9" i="2"/>
  <c r="AD77" i="2"/>
  <c r="AC77" i="2"/>
  <c r="AE77" i="2" s="1"/>
  <c r="AD41" i="2"/>
  <c r="AC41" i="2"/>
  <c r="AD73" i="2"/>
  <c r="AC73" i="2"/>
  <c r="AE73" i="2" s="1"/>
  <c r="AD33" i="2"/>
  <c r="AC33" i="2"/>
  <c r="AD76" i="2"/>
  <c r="AC76" i="2"/>
  <c r="AE76" i="2" s="1"/>
  <c r="AD51" i="2"/>
  <c r="AC51" i="2"/>
  <c r="AD14" i="2"/>
  <c r="AC14" i="2"/>
  <c r="AE14" i="2" s="1"/>
  <c r="AD24" i="2"/>
  <c r="AC24" i="2"/>
  <c r="AD10" i="2"/>
  <c r="AC10" i="2"/>
  <c r="AD87" i="2"/>
  <c r="AC87" i="2"/>
  <c r="AE87" i="2" s="1"/>
  <c r="AD3" i="2"/>
  <c r="AC3" i="2"/>
  <c r="AD86" i="2"/>
  <c r="AC86" i="2"/>
  <c r="AE86" i="2" s="1"/>
  <c r="AD64" i="2"/>
  <c r="AC64" i="2"/>
  <c r="AD85" i="2"/>
  <c r="AC85" i="2"/>
  <c r="AE85" i="2" s="1"/>
  <c r="AD25" i="2"/>
  <c r="AC25" i="2"/>
  <c r="AD84" i="2"/>
  <c r="AC84" i="2"/>
  <c r="AE84" i="2" s="1"/>
  <c r="AD47" i="2"/>
  <c r="AC47" i="2"/>
  <c r="AD50" i="2"/>
  <c r="AC50" i="2"/>
  <c r="AE50" i="2" s="1"/>
  <c r="AD63" i="2"/>
  <c r="AC63" i="2"/>
  <c r="AD5" i="2"/>
  <c r="AC5" i="2"/>
  <c r="AE5" i="2" s="1"/>
  <c r="AD62" i="2"/>
  <c r="AC62" i="2"/>
  <c r="AD74" i="2"/>
  <c r="AC74" i="2"/>
  <c r="AE74" i="2" s="1"/>
  <c r="AD70" i="2"/>
  <c r="AC70" i="2"/>
  <c r="AD61" i="2"/>
  <c r="AC61" i="2"/>
  <c r="AE61" i="2" s="1"/>
  <c r="AD13" i="2"/>
  <c r="AC13" i="2"/>
  <c r="AE13" i="2" s="1"/>
  <c r="AD23" i="2"/>
  <c r="AC23" i="2"/>
  <c r="AE23" i="2" s="1"/>
  <c r="AD38" i="2"/>
  <c r="AC38" i="2"/>
  <c r="AD16" i="2"/>
  <c r="AC16" i="2"/>
  <c r="AE16" i="2" s="1"/>
  <c r="AD71" i="2"/>
  <c r="AC71" i="2"/>
  <c r="AD83" i="2"/>
  <c r="AC83" i="2"/>
  <c r="AE83" i="2" s="1"/>
  <c r="AD18" i="2"/>
  <c r="AC18" i="2"/>
  <c r="AD48" i="2"/>
  <c r="AC48" i="2"/>
  <c r="AE48" i="2" s="1"/>
  <c r="AD82" i="2"/>
  <c r="AC82" i="2"/>
  <c r="AD45" i="2"/>
  <c r="AC45" i="2"/>
  <c r="AE45" i="2" s="1"/>
  <c r="AD78" i="2"/>
  <c r="AC78" i="2"/>
  <c r="AD37" i="2"/>
  <c r="AC37" i="2"/>
  <c r="AE37" i="2" s="1"/>
  <c r="AB16" i="1"/>
  <c r="AC16" i="1"/>
  <c r="AB17" i="1"/>
  <c r="AC17" i="1"/>
  <c r="AB101" i="1"/>
  <c r="AC101" i="1"/>
  <c r="AC4" i="1" l="1"/>
  <c r="AC5" i="1"/>
  <c r="AC6" i="1"/>
  <c r="AC7" i="1"/>
  <c r="AC8" i="1"/>
  <c r="AC9" i="1"/>
  <c r="AC10" i="1"/>
  <c r="AC11" i="1"/>
  <c r="AC12" i="1"/>
  <c r="AC13" i="1"/>
  <c r="AC14" i="1"/>
  <c r="AC15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3" i="1"/>
  <c r="AB88" i="1" l="1"/>
  <c r="AB89" i="1"/>
  <c r="AB90" i="1"/>
  <c r="AB91" i="1"/>
  <c r="AB4" i="1" l="1"/>
  <c r="AB5" i="1"/>
  <c r="AB6" i="1"/>
  <c r="AB7" i="1"/>
  <c r="AB8" i="1"/>
  <c r="AB9" i="1"/>
  <c r="AB10" i="1"/>
  <c r="AB11" i="1"/>
  <c r="AB12" i="1"/>
  <c r="AB13" i="1"/>
  <c r="AB14" i="1"/>
  <c r="AB15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92" i="1"/>
  <c r="AB93" i="1"/>
  <c r="AB94" i="1"/>
  <c r="AB95" i="1"/>
  <c r="AB96" i="1"/>
  <c r="AB97" i="1"/>
  <c r="AB98" i="1"/>
  <c r="AB99" i="1"/>
  <c r="AB100" i="1"/>
  <c r="AB3" i="1" l="1"/>
</calcChain>
</file>

<file path=xl/sharedStrings.xml><?xml version="1.0" encoding="utf-8"?>
<sst xmlns="http://schemas.openxmlformats.org/spreadsheetml/2006/main" count="332" uniqueCount="165">
  <si>
    <t>Avavõistlus</t>
  </si>
  <si>
    <t>Heiti Rebase MR</t>
  </si>
  <si>
    <t>Allirahu regatt</t>
  </si>
  <si>
    <t>E4 karikas</t>
  </si>
  <si>
    <t>Hermani regatt</t>
  </si>
  <si>
    <t>Sorgu regatt</t>
  </si>
  <si>
    <t>Terra Feminarum</t>
  </si>
  <si>
    <t>Voosi vorst</t>
  </si>
  <si>
    <t>Abruka</t>
  </si>
  <si>
    <t>Svea</t>
  </si>
  <si>
    <t>Olivia</t>
  </si>
  <si>
    <t>Gamajon</t>
  </si>
  <si>
    <t>Lust</t>
  </si>
  <si>
    <t>Mary Lou</t>
  </si>
  <si>
    <t>Greta</t>
  </si>
  <si>
    <t>Frida</t>
  </si>
  <si>
    <t>Katariina Jee</t>
  </si>
  <si>
    <t>Liliann</t>
  </si>
  <si>
    <t>Centaur</t>
  </si>
  <si>
    <t>Elli</t>
  </si>
  <si>
    <t>Kadri</t>
  </si>
  <si>
    <t>Mercurius</t>
  </si>
  <si>
    <t>Lote</t>
  </si>
  <si>
    <t>Maris</t>
  </si>
  <si>
    <t>Cassandra</t>
  </si>
  <si>
    <t>Sinilind</t>
  </si>
  <si>
    <t>Temper</t>
  </si>
  <si>
    <t>La Folie</t>
  </si>
  <si>
    <t>Georg</t>
  </si>
  <si>
    <t>Windwalker</t>
  </si>
  <si>
    <t>Põhjatäht</t>
  </si>
  <si>
    <t>Nora Lii</t>
  </si>
  <si>
    <t>Hell</t>
  </si>
  <si>
    <t>Siisi 2</t>
  </si>
  <si>
    <t>Tuule</t>
  </si>
  <si>
    <t>Erna</t>
  </si>
  <si>
    <t>Urd</t>
  </si>
  <si>
    <t>Pille-Riin</t>
  </si>
  <si>
    <t>Kherpi</t>
  </si>
  <si>
    <t>Nelly</t>
  </si>
  <si>
    <t>Lind</t>
  </si>
  <si>
    <t>Nele</t>
  </si>
  <si>
    <t>Roja</t>
  </si>
  <si>
    <t xml:space="preserve">Jaaniöö </t>
  </si>
  <si>
    <t>Lühirada</t>
  </si>
  <si>
    <t>Watergate</t>
  </si>
  <si>
    <t>Kessu</t>
  </si>
  <si>
    <t>Rannarootsi</t>
  </si>
  <si>
    <t>Muhu väin</t>
  </si>
  <si>
    <t>Ruhnu</t>
  </si>
  <si>
    <t>Valge daami</t>
  </si>
  <si>
    <t>Sügisregatt</t>
  </si>
  <si>
    <t>TMV</t>
  </si>
  <si>
    <t>Kihnu</t>
  </si>
  <si>
    <t>Lõpuvõistlus</t>
  </si>
  <si>
    <t>Kokku</t>
  </si>
  <si>
    <t>Tuuli</t>
  </si>
  <si>
    <t>Luisa</t>
  </si>
  <si>
    <t>Aurora</t>
  </si>
  <si>
    <t>Kerttu</t>
  </si>
  <si>
    <t>Black Bird</t>
  </si>
  <si>
    <t>Stella II</t>
  </si>
  <si>
    <t>Tipa</t>
  </si>
  <si>
    <t>Estella</t>
  </si>
  <si>
    <t>Venus</t>
  </si>
  <si>
    <t>Terje</t>
  </si>
  <si>
    <t>Merikotka</t>
  </si>
  <si>
    <t>Gunilla</t>
  </si>
  <si>
    <t>Elisa Passione</t>
  </si>
  <si>
    <t>Jazz</t>
  </si>
  <si>
    <t>Mia</t>
  </si>
  <si>
    <t>Matilda</t>
  </si>
  <si>
    <t>Marie</t>
  </si>
  <si>
    <t>Albin</t>
  </si>
  <si>
    <t>Fanatic</t>
  </si>
  <si>
    <t>Maori</t>
  </si>
  <si>
    <t>Purje nr</t>
  </si>
  <si>
    <t>ESTLYS</t>
  </si>
  <si>
    <t>F1</t>
  </si>
  <si>
    <t>F18</t>
  </si>
  <si>
    <t>F23</t>
  </si>
  <si>
    <t>F5</t>
  </si>
  <si>
    <t>F25</t>
  </si>
  <si>
    <t>Merilen</t>
  </si>
  <si>
    <t>24-25.5</t>
  </si>
  <si>
    <t>20-21.6</t>
  </si>
  <si>
    <t>21-22.6</t>
  </si>
  <si>
    <t>13-14.6</t>
  </si>
  <si>
    <t>7-8.6</t>
  </si>
  <si>
    <t>4-6.7</t>
  </si>
  <si>
    <t>5-6.7</t>
  </si>
  <si>
    <t>4-5.7</t>
  </si>
  <si>
    <t>12-19.7</t>
  </si>
  <si>
    <t>1-3.8</t>
  </si>
  <si>
    <t>9.8</t>
  </si>
  <si>
    <t>13.9</t>
  </si>
  <si>
    <t>15-17.8</t>
  </si>
  <si>
    <t>20-21.9</t>
  </si>
  <si>
    <t>6-7.9</t>
  </si>
  <si>
    <t>6.9</t>
  </si>
  <si>
    <t>Jorjen II</t>
  </si>
  <si>
    <t>Far o Zon</t>
  </si>
  <si>
    <t>Kaija</t>
  </si>
  <si>
    <t>Freya</t>
  </si>
  <si>
    <t>Allegro</t>
  </si>
  <si>
    <t>Kristi</t>
  </si>
  <si>
    <t>Ubatuba</t>
  </si>
  <si>
    <t>Helmsman</t>
  </si>
  <si>
    <t>Tupsu</t>
  </si>
  <si>
    <t>Vesikaar</t>
  </si>
  <si>
    <t>Brigitta</t>
  </si>
  <si>
    <t>Arabella</t>
  </si>
  <si>
    <t>LAT 173</t>
  </si>
  <si>
    <t>Kolibri</t>
  </si>
  <si>
    <t>LAT 160</t>
  </si>
  <si>
    <t>Enel</t>
  </si>
  <si>
    <t>Lili Marleen</t>
  </si>
  <si>
    <t>Loviise</t>
  </si>
  <si>
    <t>Ventoux Deux</t>
  </si>
  <si>
    <t>Lat 283</t>
  </si>
  <si>
    <t>Pinta</t>
  </si>
  <si>
    <t>Chili</t>
  </si>
  <si>
    <t>Öösorr</t>
  </si>
  <si>
    <t>Pytheas</t>
  </si>
  <si>
    <t>Tessa</t>
  </si>
  <si>
    <t>Sylvia</t>
  </si>
  <si>
    <t>Ariel</t>
  </si>
  <si>
    <t>RUS957</t>
  </si>
  <si>
    <t>Mir</t>
  </si>
  <si>
    <t>RUS908</t>
  </si>
  <si>
    <t>Tormilind</t>
  </si>
  <si>
    <t>Fortuna II</t>
  </si>
  <si>
    <t>RUS960</t>
  </si>
  <si>
    <t>Berta</t>
  </si>
  <si>
    <t>Guru</t>
  </si>
  <si>
    <t>LAT352</t>
  </si>
  <si>
    <t>Red Hot</t>
  </si>
  <si>
    <t>Nora</t>
  </si>
  <si>
    <t>Extra Brut</t>
  </si>
  <si>
    <t>LAT557</t>
  </si>
  <si>
    <t>Gabriel</t>
  </si>
  <si>
    <t>LAT3</t>
  </si>
  <si>
    <t>Bayonita</t>
  </si>
  <si>
    <t>FIN6913</t>
  </si>
  <si>
    <t>Ra</t>
  </si>
  <si>
    <t>LAT63</t>
  </si>
  <si>
    <t>Põrgataja</t>
  </si>
  <si>
    <t>Sophia</t>
  </si>
  <si>
    <t>Aquamarine</t>
  </si>
  <si>
    <t>MiaMia</t>
  </si>
  <si>
    <t>Trine</t>
  </si>
  <si>
    <t>Topu</t>
  </si>
  <si>
    <t>Tiina</t>
  </si>
  <si>
    <t>F15</t>
  </si>
  <si>
    <t>F30</t>
  </si>
  <si>
    <t>F3</t>
  </si>
  <si>
    <t>4/11.10</t>
  </si>
  <si>
    <t>Võistlused</t>
  </si>
  <si>
    <t>Lõpptulemus</t>
  </si>
  <si>
    <t>Võistluste arv</t>
  </si>
  <si>
    <t>Di Weiss</t>
  </si>
  <si>
    <t>Dorothea</t>
  </si>
  <si>
    <t>F16</t>
  </si>
  <si>
    <t>Zigan</t>
  </si>
  <si>
    <t>F29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</si>
</sst>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workbookViewId="0">
      <pane xSplit="4965" ySplit="690" topLeftCell="Q1"/>
      <selection sqref="A1:XFD1048576"/>
      <selection pane="topRight" activeCell="J1" sqref="J1"/>
      <selection pane="bottomLeft" activeCell="A16" sqref="A16"/>
      <selection pane="bottomRight" activeCell="AB15" sqref="AB15:AC17"/>
    </sheetView>
  </sheetViews>
  <sheetFormatPr defaultRowHeight="15" x14ac:dyDescent="0.25"/>
  <cols>
    <col min="1" max="1" width="17.42578125" customWidth="1"/>
    <col min="2" max="2" width="13.5703125" style="1" customWidth="1"/>
    <col min="3" max="3" width="12.5703125" style="1" customWidth="1"/>
    <col min="4" max="4" width="11.140625" style="1" customWidth="1"/>
    <col min="5" max="5" width="15.28515625" style="1" customWidth="1"/>
    <col min="6" max="6" width="14.7109375" style="1" customWidth="1"/>
    <col min="7" max="7" width="9.140625" style="1"/>
    <col min="8" max="8" width="13.140625" style="1" customWidth="1"/>
    <col min="9" max="9" width="12.5703125" style="1" customWidth="1"/>
    <col min="10" max="10" width="15" style="1" customWidth="1"/>
    <col min="11" max="11" width="12.140625" style="1" customWidth="1"/>
    <col min="12" max="14" width="9.140625" style="1"/>
    <col min="15" max="15" width="11.5703125" style="1" customWidth="1"/>
    <col min="16" max="17" width="9.140625" style="1"/>
    <col min="18" max="18" width="11.7109375" style="1" customWidth="1"/>
    <col min="19" max="19" width="12" style="1" customWidth="1"/>
    <col min="20" max="20" width="9.140625" style="1"/>
    <col min="21" max="21" width="13.28515625" style="1" customWidth="1"/>
    <col min="22" max="23" width="9.140625" style="1"/>
    <col min="24" max="24" width="12.28515625" style="1" customWidth="1"/>
    <col min="25" max="26" width="9.140625" style="1"/>
    <col min="27" max="27" width="12" style="1" customWidth="1"/>
    <col min="28" max="28" width="9.140625" style="1"/>
    <col min="29" max="29" width="11" style="1" customWidth="1"/>
    <col min="30" max="30" width="13.140625" customWidth="1"/>
  </cols>
  <sheetData>
    <row r="1" spans="1:30" x14ac:dyDescent="0.25">
      <c r="B1" s="1" t="s">
        <v>76</v>
      </c>
      <c r="C1" s="1" t="s">
        <v>77</v>
      </c>
      <c r="D1" s="6" t="s">
        <v>0</v>
      </c>
      <c r="E1" s="7" t="s">
        <v>1</v>
      </c>
      <c r="F1" s="7" t="s">
        <v>2</v>
      </c>
      <c r="G1" s="6" t="s">
        <v>3</v>
      </c>
      <c r="H1" s="8" t="s">
        <v>4</v>
      </c>
      <c r="I1" s="8" t="s">
        <v>5</v>
      </c>
      <c r="J1" s="6" t="s">
        <v>6</v>
      </c>
      <c r="K1" s="9" t="s">
        <v>7</v>
      </c>
      <c r="L1" s="7" t="s">
        <v>8</v>
      </c>
      <c r="M1" s="9" t="s">
        <v>43</v>
      </c>
      <c r="N1" s="8" t="s">
        <v>44</v>
      </c>
      <c r="O1" s="6" t="s">
        <v>66</v>
      </c>
      <c r="P1" s="8" t="s">
        <v>45</v>
      </c>
      <c r="Q1" s="9" t="s">
        <v>46</v>
      </c>
      <c r="R1" s="9" t="s">
        <v>47</v>
      </c>
      <c r="S1" s="1" t="s">
        <v>48</v>
      </c>
      <c r="T1" s="1" t="s">
        <v>49</v>
      </c>
      <c r="U1" s="9" t="s">
        <v>50</v>
      </c>
      <c r="V1" s="7" t="s">
        <v>44</v>
      </c>
      <c r="W1" s="7" t="s">
        <v>42</v>
      </c>
      <c r="X1" s="9" t="s">
        <v>51</v>
      </c>
      <c r="Y1" s="6" t="s">
        <v>52</v>
      </c>
      <c r="Z1" s="8" t="s">
        <v>53</v>
      </c>
      <c r="AA1" s="5" t="s">
        <v>54</v>
      </c>
      <c r="AB1" s="1" t="s">
        <v>55</v>
      </c>
      <c r="AC1" s="1" t="s">
        <v>157</v>
      </c>
      <c r="AD1" t="s">
        <v>158</v>
      </c>
    </row>
    <row r="2" spans="1:30" x14ac:dyDescent="0.25">
      <c r="D2" s="2">
        <v>41760</v>
      </c>
      <c r="E2" s="2">
        <v>41769</v>
      </c>
      <c r="F2" s="2">
        <v>41783</v>
      </c>
      <c r="G2" s="2">
        <v>41783</v>
      </c>
      <c r="H2" s="1" t="s">
        <v>84</v>
      </c>
      <c r="I2" s="2">
        <v>41797</v>
      </c>
      <c r="J2" s="2">
        <v>41797</v>
      </c>
      <c r="K2" s="3" t="s">
        <v>88</v>
      </c>
      <c r="L2" s="2">
        <v>41804</v>
      </c>
      <c r="M2" s="1" t="s">
        <v>85</v>
      </c>
      <c r="N2" s="1" t="s">
        <v>86</v>
      </c>
      <c r="O2" s="1" t="s">
        <v>87</v>
      </c>
      <c r="P2" s="3" t="s">
        <v>89</v>
      </c>
      <c r="Q2" s="3" t="s">
        <v>90</v>
      </c>
      <c r="R2" s="3" t="s">
        <v>91</v>
      </c>
      <c r="S2" s="3" t="s">
        <v>92</v>
      </c>
      <c r="T2" s="3" t="s">
        <v>93</v>
      </c>
      <c r="U2" s="3" t="s">
        <v>94</v>
      </c>
      <c r="V2" s="3" t="s">
        <v>95</v>
      </c>
      <c r="W2" s="3" t="s">
        <v>96</v>
      </c>
      <c r="X2" s="3" t="s">
        <v>97</v>
      </c>
      <c r="Y2" s="3" t="s">
        <v>98</v>
      </c>
      <c r="Z2" s="3" t="s">
        <v>99</v>
      </c>
      <c r="AA2" s="3" t="s">
        <v>156</v>
      </c>
    </row>
    <row r="3" spans="1:30" x14ac:dyDescent="0.25">
      <c r="A3" t="s">
        <v>73</v>
      </c>
      <c r="B3" s="1">
        <v>262</v>
      </c>
      <c r="C3" s="1">
        <v>1.03</v>
      </c>
      <c r="Q3" s="1">
        <v>1</v>
      </c>
      <c r="S3" s="1">
        <v>2.4</v>
      </c>
      <c r="U3" s="1">
        <v>5</v>
      </c>
      <c r="X3" s="1">
        <v>5</v>
      </c>
      <c r="AB3" s="1">
        <f t="shared" ref="AB3:AB66" si="0">SUM(D3:AA3)</f>
        <v>13.4</v>
      </c>
      <c r="AC3" s="1">
        <f>COUNT(D3:AA3)</f>
        <v>4</v>
      </c>
    </row>
    <row r="4" spans="1:30" x14ac:dyDescent="0.25">
      <c r="A4" t="s">
        <v>104</v>
      </c>
      <c r="B4" s="1">
        <v>243</v>
      </c>
      <c r="C4" s="1">
        <v>1.01</v>
      </c>
      <c r="S4" s="1">
        <v>2.4</v>
      </c>
      <c r="Z4" s="1">
        <v>1</v>
      </c>
      <c r="AB4" s="1">
        <f t="shared" si="0"/>
        <v>3.4</v>
      </c>
      <c r="AC4" s="1">
        <f t="shared" ref="AC4:AC69" si="1">COUNT(D4:AA4)</f>
        <v>2</v>
      </c>
    </row>
    <row r="5" spans="1:30" x14ac:dyDescent="0.25">
      <c r="A5" t="s">
        <v>111</v>
      </c>
      <c r="B5" s="1" t="s">
        <v>112</v>
      </c>
      <c r="C5" s="1">
        <v>1.19</v>
      </c>
      <c r="S5" s="1">
        <v>10.8</v>
      </c>
      <c r="AB5" s="1">
        <f t="shared" si="0"/>
        <v>10.8</v>
      </c>
      <c r="AC5" s="1">
        <f t="shared" si="1"/>
        <v>1</v>
      </c>
    </row>
    <row r="6" spans="1:30" x14ac:dyDescent="0.25">
      <c r="A6" t="s">
        <v>148</v>
      </c>
      <c r="B6" s="1">
        <v>542</v>
      </c>
      <c r="C6" s="1">
        <v>1.26</v>
      </c>
      <c r="S6" s="1">
        <v>2.4</v>
      </c>
      <c r="AB6" s="1">
        <f t="shared" si="0"/>
        <v>2.4</v>
      </c>
      <c r="AC6" s="1">
        <f t="shared" si="1"/>
        <v>1</v>
      </c>
    </row>
    <row r="7" spans="1:30" x14ac:dyDescent="0.25">
      <c r="A7" t="s">
        <v>126</v>
      </c>
      <c r="B7" s="1" t="s">
        <v>127</v>
      </c>
      <c r="C7" s="1">
        <v>1.27</v>
      </c>
      <c r="S7" s="1">
        <v>9.6</v>
      </c>
      <c r="AB7" s="1">
        <f t="shared" si="0"/>
        <v>9.6</v>
      </c>
      <c r="AC7" s="1">
        <f t="shared" si="1"/>
        <v>1</v>
      </c>
    </row>
    <row r="8" spans="1:30" x14ac:dyDescent="0.25">
      <c r="A8" t="s">
        <v>58</v>
      </c>
      <c r="B8" s="1">
        <v>575</v>
      </c>
      <c r="C8" s="1">
        <v>1.07</v>
      </c>
      <c r="K8" s="1">
        <v>6</v>
      </c>
      <c r="Q8" s="1">
        <v>10</v>
      </c>
      <c r="S8" s="1">
        <v>10.8</v>
      </c>
      <c r="U8" s="1">
        <v>4</v>
      </c>
      <c r="X8" s="1">
        <v>3</v>
      </c>
      <c r="AA8" s="1">
        <v>1</v>
      </c>
      <c r="AB8" s="1">
        <f t="shared" si="0"/>
        <v>34.799999999999997</v>
      </c>
      <c r="AC8" s="1">
        <f t="shared" si="1"/>
        <v>6</v>
      </c>
    </row>
    <row r="9" spans="1:30" x14ac:dyDescent="0.25">
      <c r="A9" t="s">
        <v>142</v>
      </c>
      <c r="B9" s="1" t="s">
        <v>143</v>
      </c>
      <c r="C9" s="1">
        <v>1.33</v>
      </c>
      <c r="S9" s="1">
        <v>2.4</v>
      </c>
      <c r="AB9" s="1">
        <f t="shared" si="0"/>
        <v>2.4</v>
      </c>
      <c r="AC9" s="1">
        <f t="shared" si="1"/>
        <v>1</v>
      </c>
    </row>
    <row r="10" spans="1:30" x14ac:dyDescent="0.25">
      <c r="A10" t="s">
        <v>133</v>
      </c>
      <c r="B10" s="1">
        <v>619</v>
      </c>
      <c r="C10" s="1">
        <v>1.28</v>
      </c>
      <c r="S10" s="1">
        <v>4.8</v>
      </c>
      <c r="AB10" s="1">
        <f t="shared" si="0"/>
        <v>4.8</v>
      </c>
      <c r="AC10" s="1">
        <f t="shared" si="1"/>
        <v>1</v>
      </c>
    </row>
    <row r="11" spans="1:30" x14ac:dyDescent="0.25">
      <c r="A11" t="s">
        <v>60</v>
      </c>
      <c r="B11" s="1">
        <v>574</v>
      </c>
      <c r="C11" s="1">
        <v>1.01</v>
      </c>
      <c r="K11" s="1">
        <v>4</v>
      </c>
      <c r="Q11" s="1">
        <v>9</v>
      </c>
      <c r="R11" s="1">
        <v>4</v>
      </c>
      <c r="S11" s="1">
        <v>9.6</v>
      </c>
      <c r="U11" s="1">
        <v>6.5</v>
      </c>
      <c r="X11" s="1">
        <v>4</v>
      </c>
      <c r="AA11" s="1">
        <v>1</v>
      </c>
      <c r="AB11" s="1">
        <f t="shared" si="0"/>
        <v>38.1</v>
      </c>
      <c r="AC11" s="1">
        <f t="shared" si="1"/>
        <v>7</v>
      </c>
    </row>
    <row r="12" spans="1:30" s="4" customFormat="1" x14ac:dyDescent="0.25">
      <c r="A12" s="4" t="s">
        <v>110</v>
      </c>
      <c r="B12" s="5">
        <v>295</v>
      </c>
      <c r="C12" s="5">
        <v>1.2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>
        <v>13.2</v>
      </c>
      <c r="T12" s="5"/>
      <c r="U12" s="5"/>
      <c r="V12" s="5"/>
      <c r="W12" s="5"/>
      <c r="X12" s="5"/>
      <c r="Y12" s="5"/>
      <c r="Z12" s="5"/>
      <c r="AA12" s="5"/>
      <c r="AB12" s="1">
        <f t="shared" si="0"/>
        <v>13.2</v>
      </c>
      <c r="AC12" s="1">
        <f t="shared" si="1"/>
        <v>1</v>
      </c>
    </row>
    <row r="13" spans="1:30" x14ac:dyDescent="0.25">
      <c r="A13" t="s">
        <v>24</v>
      </c>
      <c r="B13" s="1">
        <v>513</v>
      </c>
      <c r="C13" s="1">
        <v>1.06</v>
      </c>
      <c r="E13" s="1">
        <v>3</v>
      </c>
      <c r="F13" s="1">
        <v>4</v>
      </c>
      <c r="L13" s="1">
        <v>4</v>
      </c>
      <c r="S13" s="1">
        <v>2.4</v>
      </c>
      <c r="T13" s="1">
        <v>3</v>
      </c>
      <c r="V13" s="1">
        <v>3</v>
      </c>
      <c r="W13" s="1">
        <v>3</v>
      </c>
      <c r="AB13" s="1">
        <f t="shared" si="0"/>
        <v>22.4</v>
      </c>
      <c r="AC13" s="1">
        <f t="shared" si="1"/>
        <v>7</v>
      </c>
    </row>
    <row r="14" spans="1:30" x14ac:dyDescent="0.25">
      <c r="A14" t="s">
        <v>18</v>
      </c>
      <c r="B14" s="1">
        <v>371</v>
      </c>
      <c r="C14" s="1">
        <v>1.19</v>
      </c>
      <c r="E14" s="1">
        <v>10</v>
      </c>
      <c r="F14" s="1">
        <v>9</v>
      </c>
      <c r="L14" s="1">
        <v>7</v>
      </c>
      <c r="S14" s="1">
        <v>3.6</v>
      </c>
      <c r="T14" s="1">
        <v>4</v>
      </c>
      <c r="V14" s="1">
        <v>5</v>
      </c>
      <c r="W14" s="1">
        <v>6</v>
      </c>
      <c r="AB14" s="1">
        <f t="shared" si="0"/>
        <v>44.6</v>
      </c>
      <c r="AC14" s="1">
        <f t="shared" si="1"/>
        <v>7</v>
      </c>
    </row>
    <row r="15" spans="1:30" x14ac:dyDescent="0.25">
      <c r="A15" t="s">
        <v>121</v>
      </c>
      <c r="B15" s="1">
        <v>718</v>
      </c>
      <c r="C15" s="1">
        <v>1.19</v>
      </c>
      <c r="S15" s="1">
        <v>2.4</v>
      </c>
      <c r="T15" s="1">
        <v>4</v>
      </c>
      <c r="AB15" s="1">
        <f t="shared" si="0"/>
        <v>6.4</v>
      </c>
      <c r="AC15" s="1">
        <f t="shared" si="1"/>
        <v>2</v>
      </c>
    </row>
    <row r="16" spans="1:30" x14ac:dyDescent="0.25">
      <c r="A16" t="s">
        <v>160</v>
      </c>
      <c r="B16" s="1">
        <v>723</v>
      </c>
      <c r="C16" s="1">
        <v>1.07</v>
      </c>
      <c r="AA16" s="1">
        <v>5</v>
      </c>
      <c r="AB16" s="1">
        <f t="shared" ref="AB16:AB17" si="2">SUM(D16:AA16)</f>
        <v>5</v>
      </c>
      <c r="AC16" s="1">
        <f t="shared" ref="AC16:AC17" si="3">COUNT(D16:AA16)</f>
        <v>1</v>
      </c>
    </row>
    <row r="17" spans="1:29" x14ac:dyDescent="0.25">
      <c r="A17" t="s">
        <v>161</v>
      </c>
      <c r="B17" s="1" t="s">
        <v>162</v>
      </c>
      <c r="C17" s="1">
        <v>0.97</v>
      </c>
      <c r="AA17" s="1">
        <v>4</v>
      </c>
      <c r="AB17" s="1">
        <f t="shared" si="2"/>
        <v>4</v>
      </c>
      <c r="AC17" s="1">
        <f t="shared" si="3"/>
        <v>1</v>
      </c>
    </row>
    <row r="18" spans="1:29" x14ac:dyDescent="0.25">
      <c r="A18" t="s">
        <v>68</v>
      </c>
      <c r="B18" s="1">
        <v>462</v>
      </c>
      <c r="C18" s="1">
        <v>1.25</v>
      </c>
      <c r="Q18" s="1">
        <v>6</v>
      </c>
      <c r="AB18" s="1">
        <f t="shared" si="0"/>
        <v>6</v>
      </c>
      <c r="AC18" s="1">
        <f t="shared" si="1"/>
        <v>1</v>
      </c>
    </row>
    <row r="19" spans="1:29" x14ac:dyDescent="0.25">
      <c r="A19" t="s">
        <v>19</v>
      </c>
      <c r="B19" s="1">
        <v>728</v>
      </c>
      <c r="C19" s="1">
        <v>1.18</v>
      </c>
      <c r="E19" s="1">
        <v>9</v>
      </c>
      <c r="F19" s="1">
        <v>11.5</v>
      </c>
      <c r="L19" s="1">
        <v>10</v>
      </c>
      <c r="T19" s="1">
        <v>9.5</v>
      </c>
      <c r="V19" s="1">
        <v>7</v>
      </c>
      <c r="W19" s="1">
        <v>9</v>
      </c>
      <c r="AB19" s="1">
        <f t="shared" si="0"/>
        <v>56</v>
      </c>
      <c r="AC19" s="1">
        <f t="shared" si="1"/>
        <v>6</v>
      </c>
    </row>
    <row r="20" spans="1:29" x14ac:dyDescent="0.25">
      <c r="A20" t="s">
        <v>115</v>
      </c>
      <c r="B20" s="1">
        <v>353</v>
      </c>
      <c r="C20" s="1">
        <v>1.2</v>
      </c>
      <c r="S20" s="1">
        <v>6</v>
      </c>
      <c r="AB20" s="1">
        <f t="shared" si="0"/>
        <v>6</v>
      </c>
      <c r="AC20" s="1">
        <f t="shared" si="1"/>
        <v>1</v>
      </c>
    </row>
    <row r="21" spans="1:29" x14ac:dyDescent="0.25">
      <c r="A21" t="s">
        <v>35</v>
      </c>
      <c r="B21" s="1">
        <v>207</v>
      </c>
      <c r="C21" s="1">
        <v>1.1200000000000001</v>
      </c>
      <c r="I21" s="1">
        <v>8</v>
      </c>
      <c r="Z21" s="1">
        <v>1</v>
      </c>
      <c r="AB21" s="1">
        <f t="shared" si="0"/>
        <v>9</v>
      </c>
      <c r="AC21" s="1">
        <f t="shared" si="1"/>
        <v>2</v>
      </c>
    </row>
    <row r="22" spans="1:29" x14ac:dyDescent="0.25">
      <c r="A22" t="s">
        <v>63</v>
      </c>
      <c r="B22" s="1">
        <v>668</v>
      </c>
      <c r="C22" s="1">
        <v>1.07</v>
      </c>
      <c r="J22" s="1">
        <v>7</v>
      </c>
      <c r="O22" s="1">
        <v>3</v>
      </c>
      <c r="AB22" s="1">
        <f t="shared" si="0"/>
        <v>10</v>
      </c>
      <c r="AC22" s="1">
        <f t="shared" si="1"/>
        <v>2</v>
      </c>
    </row>
    <row r="23" spans="1:29" x14ac:dyDescent="0.25">
      <c r="A23" t="s">
        <v>138</v>
      </c>
      <c r="B23" s="1" t="s">
        <v>139</v>
      </c>
      <c r="C23" s="1">
        <v>1.3</v>
      </c>
      <c r="S23" s="1">
        <v>2.4</v>
      </c>
      <c r="AB23" s="1">
        <f t="shared" si="0"/>
        <v>2.4</v>
      </c>
      <c r="AC23" s="1">
        <f t="shared" si="1"/>
        <v>1</v>
      </c>
    </row>
    <row r="24" spans="1:29" x14ac:dyDescent="0.25">
      <c r="A24" t="s">
        <v>74</v>
      </c>
      <c r="B24" s="1">
        <v>239</v>
      </c>
      <c r="C24" s="1">
        <v>1.23</v>
      </c>
      <c r="R24" s="1">
        <v>6</v>
      </c>
      <c r="S24" s="1">
        <v>15</v>
      </c>
      <c r="AB24" s="1">
        <f t="shared" si="0"/>
        <v>21</v>
      </c>
      <c r="AC24" s="1">
        <f t="shared" si="1"/>
        <v>2</v>
      </c>
    </row>
    <row r="25" spans="1:29" x14ac:dyDescent="0.25">
      <c r="A25" t="s">
        <v>101</v>
      </c>
      <c r="B25" s="1">
        <v>750</v>
      </c>
      <c r="C25" s="1">
        <v>1.07</v>
      </c>
      <c r="S25" s="1">
        <v>2.4</v>
      </c>
      <c r="AB25" s="1">
        <f t="shared" si="0"/>
        <v>2.4</v>
      </c>
      <c r="AC25" s="1">
        <f t="shared" si="1"/>
        <v>1</v>
      </c>
    </row>
    <row r="26" spans="1:29" x14ac:dyDescent="0.25">
      <c r="A26" t="s">
        <v>131</v>
      </c>
      <c r="B26" s="1" t="s">
        <v>132</v>
      </c>
      <c r="C26" s="1">
        <v>1.28</v>
      </c>
      <c r="S26" s="1">
        <v>6</v>
      </c>
      <c r="AB26" s="1">
        <f t="shared" si="0"/>
        <v>6</v>
      </c>
      <c r="AC26" s="1">
        <f t="shared" si="1"/>
        <v>1</v>
      </c>
    </row>
    <row r="27" spans="1:29" x14ac:dyDescent="0.25">
      <c r="A27" t="s">
        <v>103</v>
      </c>
      <c r="B27" s="1">
        <v>496</v>
      </c>
      <c r="C27" s="1">
        <v>1.02</v>
      </c>
      <c r="S27" s="1">
        <v>2.4</v>
      </c>
      <c r="AB27" s="1">
        <f t="shared" si="0"/>
        <v>2.4</v>
      </c>
      <c r="AC27" s="1">
        <f t="shared" si="1"/>
        <v>1</v>
      </c>
    </row>
    <row r="28" spans="1:29" x14ac:dyDescent="0.25">
      <c r="A28" t="s">
        <v>15</v>
      </c>
      <c r="B28" s="1">
        <v>715</v>
      </c>
      <c r="C28" s="1">
        <v>1.03</v>
      </c>
      <c r="D28" s="1">
        <v>7.5</v>
      </c>
      <c r="J28" s="1">
        <v>9</v>
      </c>
      <c r="O28" s="1">
        <v>9</v>
      </c>
      <c r="S28" s="1">
        <v>15</v>
      </c>
      <c r="Y28" s="1">
        <v>11.5</v>
      </c>
      <c r="AA28" s="1">
        <v>10</v>
      </c>
      <c r="AB28" s="1">
        <f t="shared" si="0"/>
        <v>62</v>
      </c>
      <c r="AC28" s="1">
        <f t="shared" si="1"/>
        <v>6</v>
      </c>
    </row>
    <row r="29" spans="1:29" x14ac:dyDescent="0.25">
      <c r="A29" t="s">
        <v>140</v>
      </c>
      <c r="B29" s="1" t="s">
        <v>141</v>
      </c>
      <c r="C29" s="1">
        <v>1.27</v>
      </c>
      <c r="S29" s="1">
        <v>2.4</v>
      </c>
      <c r="AB29" s="1">
        <f t="shared" si="0"/>
        <v>2.4</v>
      </c>
      <c r="AC29" s="1">
        <f t="shared" si="1"/>
        <v>1</v>
      </c>
    </row>
    <row r="30" spans="1:29" x14ac:dyDescent="0.25">
      <c r="A30" t="s">
        <v>11</v>
      </c>
      <c r="B30" s="1">
        <v>437</v>
      </c>
      <c r="C30" s="1">
        <v>1.04</v>
      </c>
      <c r="D30" s="1">
        <v>4</v>
      </c>
      <c r="G30" s="1">
        <v>5</v>
      </c>
      <c r="J30" s="1">
        <v>10.5</v>
      </c>
      <c r="O30" s="1">
        <v>4</v>
      </c>
      <c r="Q30" s="1">
        <v>7</v>
      </c>
      <c r="R30" s="1">
        <v>3</v>
      </c>
      <c r="S30" s="1">
        <v>6</v>
      </c>
      <c r="Y30" s="1">
        <v>9</v>
      </c>
      <c r="AA30" s="1">
        <v>1</v>
      </c>
      <c r="AB30" s="1">
        <f t="shared" si="0"/>
        <v>49.5</v>
      </c>
      <c r="AC30" s="1">
        <f t="shared" si="1"/>
        <v>9</v>
      </c>
    </row>
    <row r="31" spans="1:29" x14ac:dyDescent="0.25">
      <c r="A31" t="s">
        <v>28</v>
      </c>
      <c r="B31" s="1">
        <v>278</v>
      </c>
      <c r="C31" s="1">
        <v>1.24</v>
      </c>
      <c r="H31" s="1">
        <v>9</v>
      </c>
      <c r="Z31" s="1">
        <v>12.5</v>
      </c>
      <c r="AB31" s="1">
        <f t="shared" si="0"/>
        <v>21.5</v>
      </c>
      <c r="AC31" s="1">
        <f t="shared" si="1"/>
        <v>2</v>
      </c>
    </row>
    <row r="32" spans="1:29" x14ac:dyDescent="0.25">
      <c r="A32" t="s">
        <v>14</v>
      </c>
      <c r="B32" s="1" t="s">
        <v>81</v>
      </c>
      <c r="C32" s="1">
        <v>0.97</v>
      </c>
      <c r="G32" s="1">
        <v>6</v>
      </c>
      <c r="J32" s="1">
        <v>3</v>
      </c>
      <c r="O32" s="1">
        <v>10.5</v>
      </c>
      <c r="Y32" s="1">
        <v>8</v>
      </c>
      <c r="AA32" s="1">
        <v>12.5</v>
      </c>
      <c r="AB32" s="1">
        <f t="shared" si="0"/>
        <v>40</v>
      </c>
      <c r="AC32" s="1">
        <f t="shared" si="1"/>
        <v>5</v>
      </c>
    </row>
    <row r="33" spans="1:29" x14ac:dyDescent="0.25">
      <c r="A33" t="s">
        <v>67</v>
      </c>
      <c r="B33" s="1" t="s">
        <v>82</v>
      </c>
      <c r="C33" s="1">
        <v>0.97</v>
      </c>
      <c r="O33" s="1">
        <v>6</v>
      </c>
      <c r="AA33" s="1">
        <v>3</v>
      </c>
      <c r="AB33" s="1">
        <f t="shared" si="0"/>
        <v>9</v>
      </c>
      <c r="AC33" s="1">
        <f t="shared" si="1"/>
        <v>2</v>
      </c>
    </row>
    <row r="34" spans="1:29" x14ac:dyDescent="0.25">
      <c r="A34" t="s">
        <v>134</v>
      </c>
      <c r="B34" s="1" t="s">
        <v>135</v>
      </c>
      <c r="C34" s="1">
        <v>1.3</v>
      </c>
      <c r="S34" s="1">
        <v>3.6</v>
      </c>
      <c r="AB34" s="1">
        <f t="shared" si="0"/>
        <v>3.6</v>
      </c>
      <c r="AC34" s="1">
        <f t="shared" si="1"/>
        <v>1</v>
      </c>
    </row>
    <row r="35" spans="1:29" x14ac:dyDescent="0.25">
      <c r="A35" t="s">
        <v>32</v>
      </c>
      <c r="B35" s="1">
        <v>48</v>
      </c>
      <c r="C35" s="1">
        <v>1.08</v>
      </c>
      <c r="H35" s="1">
        <v>4</v>
      </c>
      <c r="I35" s="1">
        <v>3</v>
      </c>
      <c r="T35" s="1">
        <v>7</v>
      </c>
      <c r="Z35" s="1">
        <v>1</v>
      </c>
      <c r="AB35" s="1">
        <f t="shared" si="0"/>
        <v>15</v>
      </c>
      <c r="AC35" s="1">
        <f t="shared" si="1"/>
        <v>4</v>
      </c>
    </row>
    <row r="36" spans="1:29" x14ac:dyDescent="0.25">
      <c r="A36" t="s">
        <v>107</v>
      </c>
      <c r="B36" s="1">
        <v>714</v>
      </c>
      <c r="C36" s="1">
        <v>0.99</v>
      </c>
      <c r="S36" s="1">
        <v>2.4</v>
      </c>
      <c r="AA36" s="1">
        <v>2</v>
      </c>
      <c r="AB36" s="1">
        <f t="shared" si="0"/>
        <v>4.4000000000000004</v>
      </c>
      <c r="AC36" s="1">
        <f t="shared" si="1"/>
        <v>2</v>
      </c>
    </row>
    <row r="37" spans="1:29" x14ac:dyDescent="0.25">
      <c r="A37" t="s">
        <v>69</v>
      </c>
      <c r="B37" s="1">
        <v>465</v>
      </c>
      <c r="C37" s="1">
        <v>1.25</v>
      </c>
      <c r="Q37" s="1">
        <v>5</v>
      </c>
      <c r="R37" s="1">
        <v>7.5</v>
      </c>
      <c r="AB37" s="1">
        <f t="shared" si="0"/>
        <v>12.5</v>
      </c>
      <c r="AC37" s="1">
        <f t="shared" si="1"/>
        <v>2</v>
      </c>
    </row>
    <row r="38" spans="1:29" x14ac:dyDescent="0.25">
      <c r="A38" t="s">
        <v>100</v>
      </c>
      <c r="B38" s="1">
        <v>49</v>
      </c>
      <c r="C38" s="1">
        <v>1.02</v>
      </c>
      <c r="S38" s="1">
        <v>3.6</v>
      </c>
      <c r="AB38" s="1">
        <f t="shared" si="0"/>
        <v>3.6</v>
      </c>
      <c r="AC38" s="1">
        <f t="shared" si="1"/>
        <v>1</v>
      </c>
    </row>
    <row r="39" spans="1:29" x14ac:dyDescent="0.25">
      <c r="A39" t="s">
        <v>20</v>
      </c>
      <c r="B39" s="1">
        <v>185</v>
      </c>
      <c r="C39" s="1">
        <v>1.0900000000000001</v>
      </c>
      <c r="E39" s="1">
        <v>7</v>
      </c>
      <c r="F39" s="1">
        <v>7</v>
      </c>
      <c r="L39" s="1">
        <v>9</v>
      </c>
      <c r="N39" s="1">
        <v>10.5</v>
      </c>
      <c r="T39" s="1">
        <v>5</v>
      </c>
      <c r="V39" s="1">
        <v>8</v>
      </c>
      <c r="W39" s="1">
        <v>7</v>
      </c>
      <c r="AB39" s="1">
        <f t="shared" si="0"/>
        <v>53.5</v>
      </c>
      <c r="AC39" s="1">
        <f t="shared" si="1"/>
        <v>7</v>
      </c>
    </row>
    <row r="40" spans="1:29" x14ac:dyDescent="0.25">
      <c r="A40" t="s">
        <v>102</v>
      </c>
      <c r="B40" s="1">
        <v>29</v>
      </c>
      <c r="C40" s="1">
        <v>0.98</v>
      </c>
      <c r="S40" s="1">
        <v>2.4</v>
      </c>
      <c r="Y40" s="1">
        <v>7</v>
      </c>
      <c r="AB40" s="1">
        <f t="shared" si="0"/>
        <v>9.4</v>
      </c>
      <c r="AC40" s="1">
        <f t="shared" si="1"/>
        <v>2</v>
      </c>
    </row>
    <row r="41" spans="1:29" x14ac:dyDescent="0.25">
      <c r="A41" t="s">
        <v>16</v>
      </c>
      <c r="B41" s="1">
        <v>464</v>
      </c>
      <c r="C41" s="1">
        <v>1.24</v>
      </c>
      <c r="E41" s="1">
        <v>12.5</v>
      </c>
      <c r="F41" s="1">
        <v>10</v>
      </c>
      <c r="L41" s="1">
        <v>11.5</v>
      </c>
      <c r="V41" s="1">
        <v>11.5</v>
      </c>
      <c r="W41" s="1">
        <v>10.5</v>
      </c>
      <c r="AB41" s="1">
        <f t="shared" si="0"/>
        <v>56</v>
      </c>
      <c r="AC41" s="1">
        <f t="shared" si="1"/>
        <v>5</v>
      </c>
    </row>
    <row r="42" spans="1:29" x14ac:dyDescent="0.25">
      <c r="A42" t="s">
        <v>59</v>
      </c>
      <c r="B42" s="1" t="s">
        <v>78</v>
      </c>
      <c r="C42" s="1">
        <v>0.97</v>
      </c>
      <c r="K42" s="1">
        <v>5</v>
      </c>
      <c r="Q42" s="1">
        <v>1</v>
      </c>
      <c r="AB42" s="1">
        <f t="shared" si="0"/>
        <v>6</v>
      </c>
      <c r="AC42" s="1">
        <f t="shared" si="1"/>
        <v>2</v>
      </c>
    </row>
    <row r="43" spans="1:29" x14ac:dyDescent="0.25">
      <c r="A43" t="s">
        <v>38</v>
      </c>
      <c r="B43" s="1">
        <v>684</v>
      </c>
      <c r="C43" s="1">
        <v>1.08</v>
      </c>
      <c r="I43" s="1">
        <v>2</v>
      </c>
      <c r="S43" s="1">
        <v>2.4</v>
      </c>
      <c r="T43" s="1">
        <v>9</v>
      </c>
      <c r="Z43" s="1">
        <v>1</v>
      </c>
      <c r="AB43" s="1">
        <f t="shared" si="0"/>
        <v>14.4</v>
      </c>
      <c r="AC43" s="1">
        <f t="shared" si="1"/>
        <v>4</v>
      </c>
    </row>
    <row r="44" spans="1:29" x14ac:dyDescent="0.25">
      <c r="A44" t="s">
        <v>113</v>
      </c>
      <c r="B44" s="1" t="s">
        <v>114</v>
      </c>
      <c r="C44" s="1">
        <v>1.1100000000000001</v>
      </c>
      <c r="S44" s="1">
        <v>8.4</v>
      </c>
      <c r="AB44" s="1">
        <f t="shared" si="0"/>
        <v>8.4</v>
      </c>
      <c r="AC44" s="1">
        <f t="shared" si="1"/>
        <v>1</v>
      </c>
    </row>
    <row r="45" spans="1:29" x14ac:dyDescent="0.25">
      <c r="A45" t="s">
        <v>105</v>
      </c>
      <c r="B45" s="1">
        <v>66</v>
      </c>
      <c r="C45" s="1">
        <v>1.08</v>
      </c>
      <c r="S45" s="1">
        <v>2.4</v>
      </c>
      <c r="AB45" s="1">
        <f t="shared" si="0"/>
        <v>2.4</v>
      </c>
      <c r="AC45" s="1">
        <f t="shared" si="1"/>
        <v>1</v>
      </c>
    </row>
    <row r="46" spans="1:29" x14ac:dyDescent="0.25">
      <c r="A46" t="s">
        <v>27</v>
      </c>
      <c r="B46" s="1">
        <v>438</v>
      </c>
      <c r="C46" s="1">
        <v>1.06</v>
      </c>
      <c r="H46" s="1">
        <v>10</v>
      </c>
      <c r="S46" s="1">
        <v>7.2</v>
      </c>
      <c r="AB46" s="1">
        <f t="shared" si="0"/>
        <v>17.2</v>
      </c>
      <c r="AC46" s="1">
        <f t="shared" si="1"/>
        <v>2</v>
      </c>
    </row>
    <row r="47" spans="1:29" x14ac:dyDescent="0.25">
      <c r="A47" t="s">
        <v>17</v>
      </c>
      <c r="B47" s="1">
        <v>396</v>
      </c>
      <c r="C47" s="1">
        <v>1.1599999999999999</v>
      </c>
      <c r="E47" s="1">
        <v>11</v>
      </c>
      <c r="F47" s="1">
        <v>6</v>
      </c>
      <c r="L47" s="1">
        <v>8</v>
      </c>
      <c r="Q47" s="1">
        <v>7.5</v>
      </c>
      <c r="S47" s="1">
        <v>9.6</v>
      </c>
      <c r="T47" s="1">
        <v>6</v>
      </c>
      <c r="V47" s="1">
        <v>10</v>
      </c>
      <c r="W47" s="1">
        <v>5</v>
      </c>
      <c r="AB47" s="1">
        <f t="shared" si="0"/>
        <v>63.1</v>
      </c>
      <c r="AC47" s="1">
        <f t="shared" si="1"/>
        <v>8</v>
      </c>
    </row>
    <row r="48" spans="1:29" x14ac:dyDescent="0.25">
      <c r="A48" t="s">
        <v>116</v>
      </c>
      <c r="B48" s="1">
        <v>216</v>
      </c>
      <c r="C48" s="1">
        <v>1.1399999999999999</v>
      </c>
      <c r="S48" s="1">
        <v>4.8</v>
      </c>
      <c r="AB48" s="1">
        <f t="shared" si="0"/>
        <v>4.8</v>
      </c>
      <c r="AC48" s="1">
        <f t="shared" si="1"/>
        <v>1</v>
      </c>
    </row>
    <row r="49" spans="1:29" x14ac:dyDescent="0.25">
      <c r="A49" t="s">
        <v>40</v>
      </c>
      <c r="B49" s="1">
        <v>515</v>
      </c>
      <c r="C49" s="1">
        <v>1.1399999999999999</v>
      </c>
      <c r="I49" s="1">
        <v>2</v>
      </c>
      <c r="Z49" s="1">
        <v>1</v>
      </c>
      <c r="AB49" s="1">
        <f t="shared" si="0"/>
        <v>3</v>
      </c>
      <c r="AC49" s="1">
        <f t="shared" si="1"/>
        <v>2</v>
      </c>
    </row>
    <row r="50" spans="1:29" x14ac:dyDescent="0.25">
      <c r="A50" t="s">
        <v>22</v>
      </c>
      <c r="B50" s="1">
        <v>460</v>
      </c>
      <c r="C50" s="1">
        <v>1.06</v>
      </c>
      <c r="E50" s="1">
        <v>5</v>
      </c>
      <c r="F50" s="1">
        <v>5</v>
      </c>
      <c r="L50" s="1">
        <v>5</v>
      </c>
      <c r="T50" s="1">
        <v>7</v>
      </c>
      <c r="V50" s="1">
        <v>4</v>
      </c>
      <c r="W50" s="1">
        <v>4</v>
      </c>
      <c r="AB50" s="1">
        <f t="shared" si="0"/>
        <v>30</v>
      </c>
      <c r="AC50" s="1">
        <f t="shared" si="1"/>
        <v>6</v>
      </c>
    </row>
    <row r="51" spans="1:29" x14ac:dyDescent="0.25">
      <c r="A51" t="s">
        <v>117</v>
      </c>
      <c r="B51" s="1">
        <v>194</v>
      </c>
      <c r="C51" s="1">
        <v>1.1000000000000001</v>
      </c>
      <c r="S51" s="1">
        <v>2.4</v>
      </c>
      <c r="AB51" s="1">
        <f t="shared" si="0"/>
        <v>2.4</v>
      </c>
      <c r="AC51" s="1">
        <f t="shared" si="1"/>
        <v>1</v>
      </c>
    </row>
    <row r="52" spans="1:29" x14ac:dyDescent="0.25">
      <c r="A52" t="s">
        <v>57</v>
      </c>
      <c r="B52" s="1">
        <v>541</v>
      </c>
      <c r="C52" s="1">
        <v>1.06</v>
      </c>
      <c r="K52" s="1">
        <v>7</v>
      </c>
      <c r="Q52" s="1">
        <v>11.5</v>
      </c>
      <c r="S52" s="1">
        <v>12</v>
      </c>
      <c r="AA52" s="1">
        <v>1</v>
      </c>
      <c r="AB52" s="1">
        <f t="shared" si="0"/>
        <v>31.5</v>
      </c>
      <c r="AC52" s="1">
        <f t="shared" si="1"/>
        <v>4</v>
      </c>
    </row>
    <row r="53" spans="1:29" x14ac:dyDescent="0.25">
      <c r="A53" t="s">
        <v>12</v>
      </c>
      <c r="B53" s="1">
        <v>284</v>
      </c>
      <c r="C53" s="1">
        <v>1.04</v>
      </c>
      <c r="D53" s="1">
        <v>3</v>
      </c>
      <c r="AB53" s="1">
        <f t="shared" si="0"/>
        <v>3</v>
      </c>
      <c r="AC53" s="1">
        <f t="shared" si="1"/>
        <v>1</v>
      </c>
    </row>
    <row r="54" spans="1:29" x14ac:dyDescent="0.25">
      <c r="A54" t="s">
        <v>83</v>
      </c>
      <c r="B54" s="1">
        <v>1</v>
      </c>
      <c r="C54" s="1">
        <v>0.85</v>
      </c>
      <c r="E54" s="1">
        <v>8</v>
      </c>
      <c r="V54" s="1">
        <v>6</v>
      </c>
      <c r="AB54" s="1">
        <f t="shared" si="0"/>
        <v>14</v>
      </c>
      <c r="AC54" s="1">
        <f t="shared" si="1"/>
        <v>2</v>
      </c>
    </row>
    <row r="55" spans="1:29" x14ac:dyDescent="0.25">
      <c r="A55" t="s">
        <v>75</v>
      </c>
      <c r="B55" s="1">
        <v>672</v>
      </c>
      <c r="C55" s="1">
        <v>1.17</v>
      </c>
      <c r="R55" s="1">
        <v>4</v>
      </c>
      <c r="AB55" s="1">
        <f t="shared" si="0"/>
        <v>4</v>
      </c>
      <c r="AC55" s="1">
        <f t="shared" si="1"/>
        <v>1</v>
      </c>
    </row>
    <row r="56" spans="1:29" x14ac:dyDescent="0.25">
      <c r="A56" t="s">
        <v>72</v>
      </c>
      <c r="B56" s="1">
        <v>223</v>
      </c>
      <c r="C56" s="1">
        <v>1.07</v>
      </c>
      <c r="Q56" s="1">
        <v>8</v>
      </c>
      <c r="S56" s="1">
        <v>4.8</v>
      </c>
      <c r="U56" s="1">
        <v>3</v>
      </c>
      <c r="AB56" s="1">
        <f t="shared" si="0"/>
        <v>15.8</v>
      </c>
      <c r="AC56" s="1">
        <f t="shared" si="1"/>
        <v>3</v>
      </c>
    </row>
    <row r="57" spans="1:29" x14ac:dyDescent="0.25">
      <c r="A57" t="s">
        <v>23</v>
      </c>
      <c r="B57" s="1">
        <v>223</v>
      </c>
      <c r="C57" s="1">
        <v>1.07</v>
      </c>
      <c r="E57" s="1">
        <v>4</v>
      </c>
      <c r="F57" s="1">
        <v>3</v>
      </c>
      <c r="L57" s="1">
        <v>3</v>
      </c>
      <c r="S57" s="1">
        <v>8.4</v>
      </c>
      <c r="AB57" s="1">
        <f t="shared" si="0"/>
        <v>18.399999999999999</v>
      </c>
      <c r="AC57" s="1">
        <f t="shared" si="1"/>
        <v>4</v>
      </c>
    </row>
    <row r="58" spans="1:29" x14ac:dyDescent="0.25">
      <c r="A58" t="s">
        <v>13</v>
      </c>
      <c r="B58" s="1">
        <v>688</v>
      </c>
      <c r="C58" s="1">
        <v>1.04</v>
      </c>
      <c r="G58" s="1">
        <v>3</v>
      </c>
      <c r="O58" s="1">
        <v>5</v>
      </c>
      <c r="S58" s="1">
        <v>2.4</v>
      </c>
      <c r="AA58" s="1">
        <v>6</v>
      </c>
      <c r="AB58" s="1">
        <f t="shared" si="0"/>
        <v>16.399999999999999</v>
      </c>
      <c r="AC58" s="1">
        <f t="shared" si="1"/>
        <v>4</v>
      </c>
    </row>
    <row r="59" spans="1:29" x14ac:dyDescent="0.25">
      <c r="A59" t="s">
        <v>71</v>
      </c>
      <c r="B59" s="1">
        <v>631</v>
      </c>
      <c r="C59" s="1">
        <v>1.22</v>
      </c>
      <c r="Q59" s="1">
        <v>3</v>
      </c>
      <c r="R59" s="1">
        <v>3</v>
      </c>
      <c r="AB59" s="1">
        <f t="shared" si="0"/>
        <v>6</v>
      </c>
      <c r="AC59" s="1">
        <f t="shared" si="1"/>
        <v>2</v>
      </c>
    </row>
    <row r="60" spans="1:29" x14ac:dyDescent="0.25">
      <c r="A60" t="s">
        <v>21</v>
      </c>
      <c r="B60" s="1">
        <v>45</v>
      </c>
      <c r="C60" s="1">
        <v>1.08</v>
      </c>
      <c r="E60" s="1">
        <v>6</v>
      </c>
      <c r="F60" s="1">
        <v>8</v>
      </c>
      <c r="L60" s="1">
        <v>6</v>
      </c>
      <c r="S60" s="1">
        <v>13.2</v>
      </c>
      <c r="T60" s="1">
        <v>8</v>
      </c>
      <c r="V60" s="1">
        <v>9</v>
      </c>
      <c r="W60" s="1">
        <v>8</v>
      </c>
      <c r="AB60" s="1">
        <f t="shared" si="0"/>
        <v>58.2</v>
      </c>
      <c r="AC60" s="1">
        <f t="shared" si="1"/>
        <v>7</v>
      </c>
    </row>
    <row r="61" spans="1:29" x14ac:dyDescent="0.25">
      <c r="A61" t="s">
        <v>70</v>
      </c>
      <c r="B61" s="1">
        <v>330</v>
      </c>
      <c r="C61" s="1">
        <v>1.25</v>
      </c>
      <c r="Q61" s="1">
        <v>4</v>
      </c>
      <c r="R61" s="1">
        <v>5</v>
      </c>
      <c r="S61" s="1">
        <v>12</v>
      </c>
      <c r="AB61" s="1">
        <f t="shared" si="0"/>
        <v>21</v>
      </c>
      <c r="AC61" s="1">
        <f t="shared" si="1"/>
        <v>3</v>
      </c>
    </row>
    <row r="62" spans="1:29" x14ac:dyDescent="0.25">
      <c r="A62" t="s">
        <v>149</v>
      </c>
      <c r="B62" s="1">
        <v>685</v>
      </c>
      <c r="C62" s="1">
        <v>1.25</v>
      </c>
      <c r="T62" s="1">
        <v>5</v>
      </c>
      <c r="Z62" s="1">
        <v>1</v>
      </c>
      <c r="AB62" s="1">
        <f t="shared" si="0"/>
        <v>6</v>
      </c>
      <c r="AC62" s="1">
        <f t="shared" si="1"/>
        <v>2</v>
      </c>
    </row>
    <row r="63" spans="1:29" x14ac:dyDescent="0.25">
      <c r="A63" t="s">
        <v>128</v>
      </c>
      <c r="B63" s="1" t="s">
        <v>129</v>
      </c>
      <c r="C63" s="1">
        <v>1.29</v>
      </c>
      <c r="S63" s="1">
        <v>8.4</v>
      </c>
      <c r="AB63" s="1">
        <f t="shared" si="0"/>
        <v>8.4</v>
      </c>
      <c r="AC63" s="1">
        <f t="shared" si="1"/>
        <v>1</v>
      </c>
    </row>
    <row r="64" spans="1:29" x14ac:dyDescent="0.25">
      <c r="A64" t="s">
        <v>41</v>
      </c>
      <c r="B64" s="1">
        <v>51</v>
      </c>
      <c r="C64" s="1">
        <v>1.1200000000000001</v>
      </c>
      <c r="I64" s="1">
        <v>2</v>
      </c>
      <c r="T64" s="1">
        <v>6</v>
      </c>
      <c r="AB64" s="1">
        <f t="shared" si="0"/>
        <v>8</v>
      </c>
      <c r="AC64" s="1">
        <f t="shared" si="1"/>
        <v>2</v>
      </c>
    </row>
    <row r="65" spans="1:29" x14ac:dyDescent="0.25">
      <c r="A65" t="s">
        <v>39</v>
      </c>
      <c r="B65" s="1">
        <v>123</v>
      </c>
      <c r="C65" s="1">
        <v>1.1000000000000001</v>
      </c>
      <c r="I65" s="1">
        <v>2</v>
      </c>
      <c r="T65" s="1">
        <v>3</v>
      </c>
      <c r="Z65" s="1">
        <v>1</v>
      </c>
      <c r="AB65" s="1">
        <f t="shared" si="0"/>
        <v>6</v>
      </c>
      <c r="AC65" s="1">
        <f t="shared" si="1"/>
        <v>3</v>
      </c>
    </row>
    <row r="66" spans="1:29" x14ac:dyDescent="0.25">
      <c r="A66" t="s">
        <v>137</v>
      </c>
      <c r="B66" s="1">
        <v>415</v>
      </c>
      <c r="C66" s="1">
        <v>1.27</v>
      </c>
      <c r="S66" s="1">
        <v>2.4</v>
      </c>
      <c r="AB66" s="1">
        <f t="shared" si="0"/>
        <v>2.4</v>
      </c>
      <c r="AC66" s="1">
        <f t="shared" si="1"/>
        <v>1</v>
      </c>
    </row>
    <row r="67" spans="1:29" x14ac:dyDescent="0.25">
      <c r="A67" t="s">
        <v>31</v>
      </c>
      <c r="B67" s="1">
        <v>345</v>
      </c>
      <c r="C67" s="1">
        <v>1.22</v>
      </c>
      <c r="H67" s="1">
        <v>5</v>
      </c>
      <c r="I67" s="1">
        <v>11</v>
      </c>
      <c r="P67" s="1">
        <v>6.5</v>
      </c>
      <c r="T67" s="1">
        <v>10</v>
      </c>
      <c r="Z67" s="1">
        <v>11</v>
      </c>
      <c r="AB67" s="1">
        <f t="shared" ref="AB67:AB100" si="4">SUM(D67:AA67)</f>
        <v>43.5</v>
      </c>
      <c r="AC67" s="1">
        <f t="shared" si="1"/>
        <v>5</v>
      </c>
    </row>
    <row r="68" spans="1:29" x14ac:dyDescent="0.25">
      <c r="A68" t="s">
        <v>10</v>
      </c>
      <c r="B68" s="1">
        <v>692</v>
      </c>
      <c r="C68" s="1">
        <v>1.01</v>
      </c>
      <c r="D68" s="1">
        <v>5</v>
      </c>
      <c r="G68" s="1">
        <v>7.5</v>
      </c>
      <c r="J68" s="1">
        <v>6</v>
      </c>
      <c r="O68" s="1">
        <v>7</v>
      </c>
      <c r="S68" s="1">
        <v>2.4</v>
      </c>
      <c r="AB68" s="1">
        <f t="shared" si="4"/>
        <v>27.9</v>
      </c>
      <c r="AC68" s="1">
        <f t="shared" si="1"/>
        <v>5</v>
      </c>
    </row>
    <row r="69" spans="1:29" x14ac:dyDescent="0.25">
      <c r="A69" t="s">
        <v>122</v>
      </c>
      <c r="B69" s="1">
        <v>730</v>
      </c>
      <c r="C69" s="1">
        <v>1.1000000000000001</v>
      </c>
      <c r="S69" s="1">
        <v>2.4</v>
      </c>
      <c r="AB69" s="1">
        <f t="shared" si="4"/>
        <v>2.4</v>
      </c>
      <c r="AC69" s="1">
        <f t="shared" si="1"/>
        <v>1</v>
      </c>
    </row>
    <row r="70" spans="1:29" x14ac:dyDescent="0.25">
      <c r="A70" t="s">
        <v>37</v>
      </c>
      <c r="B70" s="1">
        <v>24</v>
      </c>
      <c r="C70" s="1">
        <v>1.1000000000000001</v>
      </c>
      <c r="I70" s="1">
        <v>4</v>
      </c>
      <c r="N70" s="1">
        <v>7</v>
      </c>
      <c r="T70" s="1">
        <v>2</v>
      </c>
      <c r="AB70" s="1">
        <f t="shared" si="4"/>
        <v>13</v>
      </c>
      <c r="AC70" s="1">
        <f t="shared" ref="AC70:AC100" si="5">COUNT(D70:AA70)</f>
        <v>3</v>
      </c>
    </row>
    <row r="71" spans="1:29" x14ac:dyDescent="0.25">
      <c r="A71" t="s">
        <v>120</v>
      </c>
      <c r="B71" s="1">
        <v>57</v>
      </c>
      <c r="C71" s="1">
        <v>1.1200000000000001</v>
      </c>
      <c r="S71" s="1">
        <v>2.4</v>
      </c>
      <c r="AB71" s="1">
        <f t="shared" si="4"/>
        <v>2.4</v>
      </c>
      <c r="AC71" s="1">
        <f t="shared" si="5"/>
        <v>1</v>
      </c>
    </row>
    <row r="72" spans="1:29" x14ac:dyDescent="0.25">
      <c r="A72" t="s">
        <v>30</v>
      </c>
      <c r="B72" s="1">
        <v>404</v>
      </c>
      <c r="C72" s="1">
        <v>1.1100000000000001</v>
      </c>
      <c r="H72" s="1">
        <v>6</v>
      </c>
      <c r="I72" s="1">
        <v>5</v>
      </c>
      <c r="N72" s="1">
        <v>6</v>
      </c>
      <c r="P72" s="1">
        <v>1</v>
      </c>
      <c r="S72" s="1">
        <v>7.2</v>
      </c>
      <c r="T72" s="1">
        <v>11</v>
      </c>
      <c r="Z72" s="1">
        <v>1</v>
      </c>
      <c r="AB72" s="1">
        <f t="shared" si="4"/>
        <v>37.200000000000003</v>
      </c>
      <c r="AC72" s="1">
        <f t="shared" si="5"/>
        <v>7</v>
      </c>
    </row>
    <row r="73" spans="1:29" x14ac:dyDescent="0.25">
      <c r="A73" t="s">
        <v>146</v>
      </c>
      <c r="B73" s="1">
        <v>647</v>
      </c>
      <c r="C73" s="1">
        <v>1.22</v>
      </c>
      <c r="S73" s="1">
        <v>2.4</v>
      </c>
      <c r="AB73" s="1">
        <f t="shared" si="4"/>
        <v>2.4</v>
      </c>
      <c r="AC73" s="1">
        <f t="shared" si="5"/>
        <v>1</v>
      </c>
    </row>
    <row r="74" spans="1:29" x14ac:dyDescent="0.25">
      <c r="A74" t="s">
        <v>123</v>
      </c>
      <c r="B74" s="1">
        <v>686</v>
      </c>
      <c r="C74" s="1">
        <v>1.18</v>
      </c>
      <c r="S74" s="1">
        <v>2.4</v>
      </c>
      <c r="AB74" s="1">
        <f t="shared" si="4"/>
        <v>2.4</v>
      </c>
      <c r="AC74" s="1">
        <f t="shared" si="5"/>
        <v>1</v>
      </c>
    </row>
    <row r="75" spans="1:29" x14ac:dyDescent="0.25">
      <c r="A75" t="s">
        <v>144</v>
      </c>
      <c r="B75" s="1" t="s">
        <v>145</v>
      </c>
      <c r="C75" s="1">
        <v>1.21</v>
      </c>
      <c r="S75" s="1">
        <v>2.4</v>
      </c>
      <c r="AB75" s="1">
        <f t="shared" si="4"/>
        <v>2.4</v>
      </c>
      <c r="AC75" s="1">
        <f t="shared" si="5"/>
        <v>1</v>
      </c>
    </row>
    <row r="76" spans="1:29" x14ac:dyDescent="0.25">
      <c r="A76" t="s">
        <v>136</v>
      </c>
      <c r="B76" s="1">
        <v>453</v>
      </c>
      <c r="C76" s="1">
        <v>1.29</v>
      </c>
      <c r="S76" s="1">
        <v>2.4</v>
      </c>
      <c r="AB76" s="1">
        <f t="shared" si="4"/>
        <v>2.4</v>
      </c>
      <c r="AC76" s="1">
        <f t="shared" si="5"/>
        <v>1</v>
      </c>
    </row>
    <row r="77" spans="1:29" x14ac:dyDescent="0.25">
      <c r="A77" t="s">
        <v>33</v>
      </c>
      <c r="B77" s="1">
        <v>366</v>
      </c>
      <c r="C77" s="1">
        <v>1.03</v>
      </c>
      <c r="H77" s="1">
        <v>3</v>
      </c>
      <c r="I77" s="1">
        <v>1</v>
      </c>
      <c r="N77" s="1">
        <v>3</v>
      </c>
      <c r="AB77" s="1">
        <f t="shared" si="4"/>
        <v>7</v>
      </c>
      <c r="AC77" s="1">
        <f t="shared" si="5"/>
        <v>3</v>
      </c>
    </row>
    <row r="78" spans="1:29" x14ac:dyDescent="0.25">
      <c r="A78" t="s">
        <v>25</v>
      </c>
      <c r="B78" s="1">
        <v>309</v>
      </c>
      <c r="C78" s="1">
        <v>0.98</v>
      </c>
      <c r="F78" s="1">
        <v>1</v>
      </c>
      <c r="AB78" s="1">
        <f t="shared" si="4"/>
        <v>1</v>
      </c>
      <c r="AC78" s="1">
        <f t="shared" si="5"/>
        <v>1</v>
      </c>
    </row>
    <row r="79" spans="1:29" x14ac:dyDescent="0.25">
      <c r="A79" t="s">
        <v>25</v>
      </c>
      <c r="B79" s="1">
        <v>520</v>
      </c>
      <c r="C79" s="1">
        <v>1.1499999999999999</v>
      </c>
      <c r="H79" s="1">
        <v>8</v>
      </c>
      <c r="I79" s="1">
        <v>10</v>
      </c>
      <c r="P79" s="1">
        <v>4</v>
      </c>
      <c r="T79" s="1">
        <v>8</v>
      </c>
      <c r="Z79" s="1">
        <v>1</v>
      </c>
      <c r="AB79" s="1">
        <f t="shared" si="4"/>
        <v>31</v>
      </c>
      <c r="AC79" s="1">
        <f t="shared" si="5"/>
        <v>5</v>
      </c>
    </row>
    <row r="80" spans="1:29" x14ac:dyDescent="0.25">
      <c r="A80" t="s">
        <v>147</v>
      </c>
      <c r="B80" s="1">
        <v>480</v>
      </c>
      <c r="C80" s="1">
        <v>1.28</v>
      </c>
      <c r="S80" s="1">
        <v>2.4</v>
      </c>
      <c r="AB80" s="1">
        <f t="shared" si="4"/>
        <v>2.4</v>
      </c>
      <c r="AC80" s="1">
        <f t="shared" si="5"/>
        <v>1</v>
      </c>
    </row>
    <row r="81" spans="1:29" x14ac:dyDescent="0.25">
      <c r="A81" t="s">
        <v>61</v>
      </c>
      <c r="B81" s="1">
        <v>572</v>
      </c>
      <c r="C81" s="1">
        <v>1.1499999999999999</v>
      </c>
      <c r="K81" s="1">
        <v>3</v>
      </c>
      <c r="S81" s="1">
        <v>2.4</v>
      </c>
      <c r="AB81" s="1">
        <f t="shared" si="4"/>
        <v>5.4</v>
      </c>
      <c r="AC81" s="1">
        <f t="shared" si="5"/>
        <v>2</v>
      </c>
    </row>
    <row r="82" spans="1:29" x14ac:dyDescent="0.25">
      <c r="A82" t="s">
        <v>9</v>
      </c>
      <c r="B82" s="1" t="s">
        <v>80</v>
      </c>
      <c r="C82" s="1">
        <v>0.97</v>
      </c>
      <c r="D82" s="1">
        <v>6</v>
      </c>
      <c r="G82" s="1">
        <v>4</v>
      </c>
      <c r="J82" s="1">
        <v>4</v>
      </c>
      <c r="O82" s="1">
        <v>8</v>
      </c>
      <c r="Q82" s="1">
        <v>1</v>
      </c>
      <c r="R82" s="1">
        <v>5.5</v>
      </c>
      <c r="Y82" s="1">
        <v>6</v>
      </c>
      <c r="AA82" s="1">
        <v>11</v>
      </c>
      <c r="AB82" s="1">
        <f t="shared" si="4"/>
        <v>45.5</v>
      </c>
      <c r="AC82" s="1">
        <f t="shared" si="5"/>
        <v>8</v>
      </c>
    </row>
    <row r="83" spans="1:29" x14ac:dyDescent="0.25">
      <c r="A83" t="s">
        <v>125</v>
      </c>
      <c r="B83" s="1">
        <v>478</v>
      </c>
      <c r="C83" s="1">
        <v>1.33</v>
      </c>
      <c r="S83" s="1">
        <v>10.8</v>
      </c>
      <c r="AB83" s="1">
        <f t="shared" si="4"/>
        <v>10.8</v>
      </c>
      <c r="AC83" s="1">
        <f t="shared" si="5"/>
        <v>1</v>
      </c>
    </row>
    <row r="84" spans="1:29" x14ac:dyDescent="0.25">
      <c r="A84" t="s">
        <v>26</v>
      </c>
      <c r="B84" s="1">
        <v>188</v>
      </c>
      <c r="C84" s="1">
        <v>1.1399999999999999</v>
      </c>
      <c r="H84" s="1">
        <v>11.5</v>
      </c>
      <c r="I84" s="1">
        <v>6</v>
      </c>
      <c r="N84" s="1">
        <v>9</v>
      </c>
      <c r="S84" s="1">
        <v>12</v>
      </c>
      <c r="Z84" s="1">
        <v>1</v>
      </c>
      <c r="AB84" s="1">
        <f t="shared" si="4"/>
        <v>39.5</v>
      </c>
      <c r="AC84" s="1">
        <f t="shared" si="5"/>
        <v>5</v>
      </c>
    </row>
    <row r="85" spans="1:29" x14ac:dyDescent="0.25">
      <c r="A85" t="s">
        <v>65</v>
      </c>
      <c r="B85" s="1">
        <v>62</v>
      </c>
      <c r="C85" s="1">
        <v>1.08</v>
      </c>
      <c r="N85" s="1">
        <v>8</v>
      </c>
      <c r="AB85" s="1">
        <f t="shared" si="4"/>
        <v>8</v>
      </c>
      <c r="AC85" s="1">
        <f t="shared" si="5"/>
        <v>1</v>
      </c>
    </row>
    <row r="86" spans="1:29" x14ac:dyDescent="0.25">
      <c r="A86" t="s">
        <v>124</v>
      </c>
      <c r="B86" s="1">
        <v>324</v>
      </c>
      <c r="C86" s="1">
        <v>1.22</v>
      </c>
      <c r="S86" s="1">
        <v>13.2</v>
      </c>
      <c r="AB86" s="1">
        <f t="shared" si="4"/>
        <v>13.2</v>
      </c>
      <c r="AC86" s="1">
        <f t="shared" si="5"/>
        <v>1</v>
      </c>
    </row>
    <row r="87" spans="1:29" x14ac:dyDescent="0.25">
      <c r="A87" t="s">
        <v>62</v>
      </c>
      <c r="B87" s="1">
        <v>383</v>
      </c>
      <c r="C87" s="1">
        <v>1</v>
      </c>
      <c r="J87" s="1">
        <v>8</v>
      </c>
      <c r="AB87" s="1">
        <f t="shared" si="4"/>
        <v>8</v>
      </c>
      <c r="AC87" s="1">
        <f t="shared" si="5"/>
        <v>1</v>
      </c>
    </row>
    <row r="88" spans="1:29" x14ac:dyDescent="0.25">
      <c r="A88" t="s">
        <v>152</v>
      </c>
      <c r="B88" s="1" t="s">
        <v>153</v>
      </c>
      <c r="C88" s="1">
        <v>0.97</v>
      </c>
      <c r="Y88" s="1">
        <v>3</v>
      </c>
      <c r="AA88" s="1">
        <v>9</v>
      </c>
      <c r="AB88" s="1">
        <f t="shared" si="4"/>
        <v>12</v>
      </c>
      <c r="AC88" s="1">
        <f t="shared" si="5"/>
        <v>2</v>
      </c>
    </row>
    <row r="89" spans="1:29" x14ac:dyDescent="0.25">
      <c r="A89" t="s">
        <v>150</v>
      </c>
      <c r="B89" s="1" t="s">
        <v>154</v>
      </c>
      <c r="C89" s="1">
        <v>0.97</v>
      </c>
      <c r="Y89" s="1">
        <v>10</v>
      </c>
      <c r="AA89" s="1">
        <v>8</v>
      </c>
      <c r="AB89" s="1">
        <f t="shared" si="4"/>
        <v>18</v>
      </c>
      <c r="AC89" s="1">
        <f t="shared" si="5"/>
        <v>2</v>
      </c>
    </row>
    <row r="90" spans="1:29" x14ac:dyDescent="0.25">
      <c r="A90" t="s">
        <v>130</v>
      </c>
      <c r="B90" s="1">
        <v>90</v>
      </c>
      <c r="C90" s="1">
        <v>1.26</v>
      </c>
      <c r="S90" s="1">
        <v>7.2</v>
      </c>
      <c r="AB90" s="1">
        <f t="shared" si="4"/>
        <v>7.2</v>
      </c>
      <c r="AC90" s="1">
        <f t="shared" si="5"/>
        <v>1</v>
      </c>
    </row>
    <row r="91" spans="1:29" x14ac:dyDescent="0.25">
      <c r="A91" t="s">
        <v>151</v>
      </c>
      <c r="B91" s="1" t="s">
        <v>155</v>
      </c>
      <c r="C91" s="1">
        <v>0.97</v>
      </c>
      <c r="Y91" s="1">
        <v>4</v>
      </c>
      <c r="AA91" s="1">
        <v>7</v>
      </c>
      <c r="AB91" s="1">
        <f t="shared" si="4"/>
        <v>11</v>
      </c>
      <c r="AC91" s="1">
        <f t="shared" si="5"/>
        <v>2</v>
      </c>
    </row>
    <row r="92" spans="1:29" x14ac:dyDescent="0.25">
      <c r="A92" t="s">
        <v>108</v>
      </c>
      <c r="B92" s="1">
        <v>489</v>
      </c>
      <c r="C92" s="1">
        <v>1.04</v>
      </c>
      <c r="S92" s="1">
        <v>2.4</v>
      </c>
      <c r="AB92" s="1">
        <f t="shared" si="4"/>
        <v>2.4</v>
      </c>
      <c r="AC92" s="1">
        <f t="shared" si="5"/>
        <v>1</v>
      </c>
    </row>
    <row r="93" spans="1:29" x14ac:dyDescent="0.25">
      <c r="A93" t="s">
        <v>34</v>
      </c>
      <c r="B93" s="1">
        <v>408</v>
      </c>
      <c r="C93" s="1">
        <v>1.39</v>
      </c>
      <c r="I93" s="1">
        <v>9</v>
      </c>
      <c r="AB93" s="1">
        <f t="shared" si="4"/>
        <v>9</v>
      </c>
      <c r="AC93" s="1">
        <f t="shared" si="5"/>
        <v>1</v>
      </c>
    </row>
    <row r="94" spans="1:29" x14ac:dyDescent="0.25">
      <c r="A94" t="s">
        <v>56</v>
      </c>
      <c r="B94" s="1" t="s">
        <v>79</v>
      </c>
      <c r="C94" s="1">
        <v>0.97</v>
      </c>
      <c r="K94" s="1">
        <v>8.5</v>
      </c>
      <c r="Q94" s="1">
        <v>1</v>
      </c>
      <c r="X94" s="1">
        <v>6.5</v>
      </c>
      <c r="Y94" s="1">
        <v>5</v>
      </c>
      <c r="AB94" s="1">
        <f t="shared" si="4"/>
        <v>21</v>
      </c>
      <c r="AC94" s="1">
        <f t="shared" si="5"/>
        <v>4</v>
      </c>
    </row>
    <row r="95" spans="1:29" x14ac:dyDescent="0.25">
      <c r="A95" t="s">
        <v>106</v>
      </c>
      <c r="B95" s="1">
        <v>424</v>
      </c>
      <c r="C95" s="1">
        <v>1.04</v>
      </c>
      <c r="S95" s="1">
        <v>2.4</v>
      </c>
      <c r="Z95" s="1">
        <v>1</v>
      </c>
      <c r="AB95" s="1">
        <f t="shared" si="4"/>
        <v>3.4</v>
      </c>
      <c r="AC95" s="1">
        <f t="shared" si="5"/>
        <v>2</v>
      </c>
    </row>
    <row r="96" spans="1:29" x14ac:dyDescent="0.25">
      <c r="A96" t="s">
        <v>36</v>
      </c>
      <c r="B96" s="1">
        <v>370</v>
      </c>
      <c r="C96" s="1">
        <v>1.08</v>
      </c>
      <c r="I96" s="1">
        <v>7</v>
      </c>
      <c r="N96" s="1">
        <v>4</v>
      </c>
      <c r="Z96" s="1">
        <v>1</v>
      </c>
      <c r="AB96" s="1">
        <f t="shared" si="4"/>
        <v>12</v>
      </c>
      <c r="AC96" s="1">
        <f t="shared" si="5"/>
        <v>3</v>
      </c>
    </row>
    <row r="97" spans="1:29" x14ac:dyDescent="0.25">
      <c r="A97" t="s">
        <v>118</v>
      </c>
      <c r="B97" s="1" t="s">
        <v>119</v>
      </c>
      <c r="C97" s="1">
        <v>1.1200000000000001</v>
      </c>
      <c r="S97" s="1">
        <v>2.4</v>
      </c>
      <c r="AB97" s="1">
        <f t="shared" si="4"/>
        <v>2.4</v>
      </c>
      <c r="AC97" s="1">
        <f t="shared" si="5"/>
        <v>1</v>
      </c>
    </row>
    <row r="98" spans="1:29" x14ac:dyDescent="0.25">
      <c r="A98" t="s">
        <v>64</v>
      </c>
      <c r="B98" s="1">
        <v>319</v>
      </c>
      <c r="C98" s="1">
        <v>1.22</v>
      </c>
      <c r="J98" s="1">
        <v>5</v>
      </c>
      <c r="S98" s="1">
        <v>2.4</v>
      </c>
      <c r="AB98" s="1">
        <f t="shared" si="4"/>
        <v>7.4</v>
      </c>
      <c r="AC98" s="1">
        <f t="shared" si="5"/>
        <v>2</v>
      </c>
    </row>
    <row r="99" spans="1:29" x14ac:dyDescent="0.25">
      <c r="A99" t="s">
        <v>109</v>
      </c>
      <c r="B99" s="1">
        <v>700</v>
      </c>
      <c r="C99" s="1">
        <v>1.2</v>
      </c>
      <c r="S99" s="1">
        <v>15</v>
      </c>
      <c r="AB99" s="1">
        <f t="shared" si="4"/>
        <v>15</v>
      </c>
      <c r="AC99" s="1">
        <f t="shared" si="5"/>
        <v>1</v>
      </c>
    </row>
    <row r="100" spans="1:29" x14ac:dyDescent="0.25">
      <c r="A100" t="s">
        <v>29</v>
      </c>
      <c r="B100" s="1">
        <v>479</v>
      </c>
      <c r="C100" s="1">
        <v>1.2</v>
      </c>
      <c r="H100" s="1">
        <v>7</v>
      </c>
      <c r="I100" s="1">
        <v>12.5</v>
      </c>
      <c r="N100" s="1">
        <v>5</v>
      </c>
      <c r="P100" s="1">
        <v>5</v>
      </c>
      <c r="T100" s="1">
        <v>12.5</v>
      </c>
      <c r="Z100" s="1">
        <v>10</v>
      </c>
      <c r="AB100" s="1">
        <f t="shared" si="4"/>
        <v>52</v>
      </c>
      <c r="AC100" s="1">
        <f t="shared" si="5"/>
        <v>6</v>
      </c>
    </row>
    <row r="101" spans="1:29" x14ac:dyDescent="0.25">
      <c r="A101" t="s">
        <v>163</v>
      </c>
      <c r="B101" s="1" t="s">
        <v>164</v>
      </c>
      <c r="C101" s="1">
        <v>0.97</v>
      </c>
      <c r="AA101" s="1">
        <v>2</v>
      </c>
      <c r="AB101" s="1">
        <f t="shared" ref="AB101" si="6">SUM(D101:AA101)</f>
        <v>2</v>
      </c>
      <c r="AC101" s="1">
        <f t="shared" ref="AC101" si="7">COUNT(D101:AA101)</f>
        <v>1</v>
      </c>
    </row>
  </sheetData>
  <sortState ref="A2:Z60">
    <sortCondition ref="A2:A60"/>
  </sortState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"/>
  <sheetViews>
    <sheetView tabSelected="1" zoomScale="90" zoomScaleNormal="90" workbookViewId="0">
      <pane xSplit="4410" ySplit="825" topLeftCell="P1" activePane="bottomRight"/>
      <selection activeCell="A13" sqref="A1:A1048576"/>
      <selection pane="topRight" activeCell="G14" sqref="G14"/>
      <selection pane="bottomLeft" activeCell="C24" sqref="C24"/>
      <selection pane="bottomRight" activeCell="AA101" sqref="AA101"/>
    </sheetView>
  </sheetViews>
  <sheetFormatPr defaultRowHeight="15" x14ac:dyDescent="0.25"/>
  <cols>
    <col min="1" max="1" width="13.140625" customWidth="1"/>
    <col min="2" max="2" width="17.42578125" customWidth="1"/>
    <col min="3" max="3" width="13.5703125" style="1" customWidth="1"/>
    <col min="4" max="4" width="12.5703125" style="1" customWidth="1"/>
    <col min="5" max="5" width="11.140625" style="1" customWidth="1"/>
    <col min="6" max="6" width="15.28515625" style="1" customWidth="1"/>
    <col min="7" max="7" width="14.7109375" style="1" customWidth="1"/>
    <col min="8" max="8" width="9.140625" style="1"/>
    <col min="9" max="9" width="13.140625" style="1" customWidth="1"/>
    <col min="10" max="10" width="12.5703125" style="1" customWidth="1"/>
    <col min="11" max="11" width="15" style="1" customWidth="1"/>
    <col min="12" max="12" width="12.140625" style="1" customWidth="1"/>
    <col min="13" max="15" width="9.140625" style="1"/>
    <col min="16" max="16" width="11.5703125" style="1" customWidth="1"/>
    <col min="17" max="18" width="9.140625" style="1"/>
    <col min="19" max="19" width="11.7109375" style="1" customWidth="1"/>
    <col min="20" max="20" width="12" style="1" customWidth="1"/>
    <col min="21" max="21" width="9.140625" style="1"/>
    <col min="22" max="22" width="13.28515625" style="1" customWidth="1"/>
    <col min="23" max="24" width="9.140625" style="1"/>
    <col min="25" max="25" width="12.28515625" style="1" customWidth="1"/>
    <col min="26" max="27" width="9.140625" style="1"/>
    <col min="28" max="28" width="12" style="1" customWidth="1"/>
    <col min="29" max="29" width="9.140625" style="1"/>
    <col min="30" max="30" width="14.140625" style="1" customWidth="1"/>
    <col min="31" max="31" width="13.140625" style="1" customWidth="1"/>
  </cols>
  <sheetData>
    <row r="1" spans="1:31" x14ac:dyDescent="0.25">
      <c r="C1" s="1" t="s">
        <v>76</v>
      </c>
      <c r="D1" s="1" t="s">
        <v>77</v>
      </c>
      <c r="E1" s="6" t="s">
        <v>0</v>
      </c>
      <c r="F1" s="7" t="s">
        <v>1</v>
      </c>
      <c r="G1" s="7" t="s">
        <v>2</v>
      </c>
      <c r="H1" s="6" t="s">
        <v>3</v>
      </c>
      <c r="I1" s="8" t="s">
        <v>4</v>
      </c>
      <c r="J1" s="8" t="s">
        <v>5</v>
      </c>
      <c r="K1" s="6" t="s">
        <v>6</v>
      </c>
      <c r="L1" s="9" t="s">
        <v>7</v>
      </c>
      <c r="M1" s="7" t="s">
        <v>8</v>
      </c>
      <c r="N1" s="9" t="s">
        <v>43</v>
      </c>
      <c r="O1" s="8" t="s">
        <v>44</v>
      </c>
      <c r="P1" s="6" t="s">
        <v>66</v>
      </c>
      <c r="Q1" s="8" t="s">
        <v>45</v>
      </c>
      <c r="R1" s="9" t="s">
        <v>46</v>
      </c>
      <c r="S1" s="9" t="s">
        <v>47</v>
      </c>
      <c r="T1" s="1" t="s">
        <v>48</v>
      </c>
      <c r="U1" s="1" t="s">
        <v>49</v>
      </c>
      <c r="V1" s="9" t="s">
        <v>50</v>
      </c>
      <c r="W1" s="7" t="s">
        <v>44</v>
      </c>
      <c r="X1" s="7" t="s">
        <v>42</v>
      </c>
      <c r="Y1" s="9" t="s">
        <v>51</v>
      </c>
      <c r="Z1" s="6" t="s">
        <v>52</v>
      </c>
      <c r="AA1" s="8" t="s">
        <v>53</v>
      </c>
      <c r="AB1" s="5" t="s">
        <v>54</v>
      </c>
      <c r="AC1" s="1" t="s">
        <v>55</v>
      </c>
      <c r="AD1" s="1" t="s">
        <v>159</v>
      </c>
      <c r="AE1" s="1" t="s">
        <v>158</v>
      </c>
    </row>
    <row r="2" spans="1:31" x14ac:dyDescent="0.25">
      <c r="E2" s="2">
        <v>41760</v>
      </c>
      <c r="F2" s="2">
        <v>41769</v>
      </c>
      <c r="G2" s="2">
        <v>41783</v>
      </c>
      <c r="H2" s="2">
        <v>41783</v>
      </c>
      <c r="I2" s="1" t="s">
        <v>84</v>
      </c>
      <c r="J2" s="2">
        <v>41797</v>
      </c>
      <c r="K2" s="2">
        <v>41797</v>
      </c>
      <c r="L2" s="3" t="s">
        <v>88</v>
      </c>
      <c r="M2" s="2">
        <v>41804</v>
      </c>
      <c r="N2" s="1" t="s">
        <v>85</v>
      </c>
      <c r="O2" s="1" t="s">
        <v>86</v>
      </c>
      <c r="P2" s="1" t="s">
        <v>87</v>
      </c>
      <c r="Q2" s="3" t="s">
        <v>89</v>
      </c>
      <c r="R2" s="3" t="s">
        <v>90</v>
      </c>
      <c r="S2" s="3" t="s">
        <v>91</v>
      </c>
      <c r="T2" s="3" t="s">
        <v>92</v>
      </c>
      <c r="U2" s="3" t="s">
        <v>93</v>
      </c>
      <c r="V2" s="3" t="s">
        <v>94</v>
      </c>
      <c r="W2" s="3" t="s">
        <v>95</v>
      </c>
      <c r="X2" s="3" t="s">
        <v>96</v>
      </c>
      <c r="Y2" s="3" t="s">
        <v>97</v>
      </c>
      <c r="Z2" s="3" t="s">
        <v>98</v>
      </c>
      <c r="AA2" s="3" t="s">
        <v>99</v>
      </c>
      <c r="AB2" s="3" t="s">
        <v>156</v>
      </c>
    </row>
    <row r="3" spans="1:31" x14ac:dyDescent="0.25">
      <c r="A3">
        <f>1</f>
        <v>1</v>
      </c>
      <c r="B3" t="s">
        <v>15</v>
      </c>
      <c r="C3" s="1">
        <v>715</v>
      </c>
      <c r="D3" s="1">
        <v>1.03</v>
      </c>
      <c r="E3" s="1">
        <v>7.5</v>
      </c>
      <c r="K3" s="1">
        <v>9</v>
      </c>
      <c r="P3" s="1">
        <v>9</v>
      </c>
      <c r="T3" s="1">
        <v>15</v>
      </c>
      <c r="Z3" s="1">
        <v>11.5</v>
      </c>
      <c r="AB3" s="1">
        <v>10</v>
      </c>
      <c r="AC3" s="1">
        <f>SUM(E3:AB3)</f>
        <v>62</v>
      </c>
      <c r="AD3" s="1">
        <f>COUNT(E3:AB3)</f>
        <v>6</v>
      </c>
      <c r="AE3" s="1">
        <f>AC3</f>
        <v>62</v>
      </c>
    </row>
    <row r="4" spans="1:31" x14ac:dyDescent="0.25">
      <c r="A4">
        <f>A3+1</f>
        <v>2</v>
      </c>
      <c r="B4" t="s">
        <v>17</v>
      </c>
      <c r="C4" s="1">
        <v>396</v>
      </c>
      <c r="D4" s="1">
        <v>1.1599999999999999</v>
      </c>
      <c r="F4" s="1">
        <v>11</v>
      </c>
      <c r="G4" s="1">
        <v>6</v>
      </c>
      <c r="M4" s="1">
        <v>8</v>
      </c>
      <c r="R4" s="1">
        <v>7.5</v>
      </c>
      <c r="T4" s="1">
        <v>9.6</v>
      </c>
      <c r="U4" s="1">
        <v>6</v>
      </c>
      <c r="W4" s="1">
        <v>10</v>
      </c>
      <c r="X4" s="1">
        <v>5</v>
      </c>
      <c r="AC4" s="1">
        <f>SUM(E4:AB4)</f>
        <v>63.1</v>
      </c>
      <c r="AD4" s="1">
        <f>COUNT(E4:AB4)</f>
        <v>8</v>
      </c>
      <c r="AE4" s="1">
        <f>AC4-5-6+2+2</f>
        <v>56.1</v>
      </c>
    </row>
    <row r="5" spans="1:31" x14ac:dyDescent="0.25">
      <c r="A5">
        <f t="shared" ref="A5:A68" si="0">A4+1</f>
        <v>3</v>
      </c>
      <c r="B5" t="s">
        <v>19</v>
      </c>
      <c r="C5" s="1">
        <v>728</v>
      </c>
      <c r="D5" s="1">
        <v>1.18</v>
      </c>
      <c r="F5" s="1">
        <v>9</v>
      </c>
      <c r="G5" s="1">
        <v>11.5</v>
      </c>
      <c r="M5" s="1">
        <v>10</v>
      </c>
      <c r="U5" s="1">
        <v>9.5</v>
      </c>
      <c r="W5" s="1">
        <v>7</v>
      </c>
      <c r="X5" s="1">
        <v>9</v>
      </c>
      <c r="AC5" s="1">
        <f>SUM(E5:AB5)</f>
        <v>56</v>
      </c>
      <c r="AD5" s="1">
        <f>COUNT(E5:AB5)</f>
        <v>6</v>
      </c>
      <c r="AE5" s="1">
        <f>AC5</f>
        <v>56</v>
      </c>
    </row>
    <row r="6" spans="1:31" x14ac:dyDescent="0.25">
      <c r="A6">
        <f t="shared" si="0"/>
        <v>4</v>
      </c>
      <c r="B6" t="s">
        <v>16</v>
      </c>
      <c r="C6" s="1">
        <v>464</v>
      </c>
      <c r="D6" s="1">
        <v>1.24</v>
      </c>
      <c r="F6" s="1">
        <v>12.5</v>
      </c>
      <c r="G6" s="1">
        <v>10</v>
      </c>
      <c r="M6" s="1">
        <v>11.5</v>
      </c>
      <c r="W6" s="1">
        <v>11.5</v>
      </c>
      <c r="X6" s="1">
        <v>10.5</v>
      </c>
      <c r="AC6" s="1">
        <f>SUM(E6:AB6)</f>
        <v>56</v>
      </c>
      <c r="AD6" s="1">
        <f>COUNT(E6:AB6)</f>
        <v>5</v>
      </c>
      <c r="AE6" s="1">
        <f>AC6</f>
        <v>56</v>
      </c>
    </row>
    <row r="7" spans="1:31" x14ac:dyDescent="0.25">
      <c r="A7">
        <f t="shared" si="0"/>
        <v>5</v>
      </c>
      <c r="B7" t="s">
        <v>21</v>
      </c>
      <c r="C7" s="1">
        <v>45</v>
      </c>
      <c r="D7" s="1">
        <v>1.08</v>
      </c>
      <c r="F7" s="1">
        <v>6</v>
      </c>
      <c r="G7" s="1">
        <v>8</v>
      </c>
      <c r="M7" s="1">
        <v>6</v>
      </c>
      <c r="T7" s="1">
        <v>13.2</v>
      </c>
      <c r="U7" s="1">
        <v>8</v>
      </c>
      <c r="W7" s="1">
        <v>9</v>
      </c>
      <c r="X7" s="1">
        <v>8</v>
      </c>
      <c r="AC7" s="1">
        <f>SUM(E7:AB7)</f>
        <v>58.2</v>
      </c>
      <c r="AD7" s="1">
        <f>COUNT(E7:AB7)</f>
        <v>7</v>
      </c>
      <c r="AE7" s="1">
        <f>AC7-6+2</f>
        <v>54.2</v>
      </c>
    </row>
    <row r="8" spans="1:31" x14ac:dyDescent="0.25">
      <c r="A8">
        <f t="shared" si="0"/>
        <v>6</v>
      </c>
      <c r="B8" t="s">
        <v>29</v>
      </c>
      <c r="C8" s="1">
        <v>479</v>
      </c>
      <c r="D8" s="1">
        <v>1.2</v>
      </c>
      <c r="I8" s="1">
        <v>7</v>
      </c>
      <c r="J8" s="1">
        <v>12.5</v>
      </c>
      <c r="O8" s="1">
        <v>5</v>
      </c>
      <c r="Q8" s="1">
        <v>5</v>
      </c>
      <c r="U8" s="1">
        <v>12.5</v>
      </c>
      <c r="AA8" s="1">
        <v>10</v>
      </c>
      <c r="AC8" s="1">
        <f>SUM(E8:AB8)</f>
        <v>52</v>
      </c>
      <c r="AD8" s="1">
        <f>COUNT(E8:AB8)</f>
        <v>6</v>
      </c>
      <c r="AE8" s="1">
        <f>AC8</f>
        <v>52</v>
      </c>
    </row>
    <row r="9" spans="1:31" x14ac:dyDescent="0.25">
      <c r="A9">
        <f t="shared" si="0"/>
        <v>7</v>
      </c>
      <c r="B9" t="s">
        <v>20</v>
      </c>
      <c r="C9" s="1">
        <v>185</v>
      </c>
      <c r="D9" s="1">
        <v>1.0900000000000001</v>
      </c>
      <c r="F9" s="1">
        <v>7</v>
      </c>
      <c r="G9" s="1">
        <v>7</v>
      </c>
      <c r="M9" s="1">
        <v>9</v>
      </c>
      <c r="O9" s="1">
        <v>10.5</v>
      </c>
      <c r="U9" s="1">
        <v>5</v>
      </c>
      <c r="W9" s="1">
        <v>8</v>
      </c>
      <c r="X9" s="1">
        <v>7</v>
      </c>
      <c r="AC9" s="1">
        <f>SUM(E9:AB9)</f>
        <v>53.5</v>
      </c>
      <c r="AD9" s="1">
        <f>COUNT(E9:AB9)</f>
        <v>7</v>
      </c>
      <c r="AE9" s="1">
        <f>AC9-5+2</f>
        <v>50.5</v>
      </c>
    </row>
    <row r="10" spans="1:31" x14ac:dyDescent="0.25">
      <c r="A10">
        <f t="shared" si="0"/>
        <v>8</v>
      </c>
      <c r="B10" t="s">
        <v>11</v>
      </c>
      <c r="C10" s="1">
        <v>437</v>
      </c>
      <c r="D10" s="1">
        <v>1.04</v>
      </c>
      <c r="E10" s="1">
        <v>4</v>
      </c>
      <c r="H10" s="1">
        <v>5</v>
      </c>
      <c r="K10" s="1">
        <v>10.5</v>
      </c>
      <c r="P10" s="1">
        <v>4</v>
      </c>
      <c r="R10" s="1">
        <v>7</v>
      </c>
      <c r="S10" s="1">
        <v>3</v>
      </c>
      <c r="T10" s="1">
        <v>6</v>
      </c>
      <c r="Z10" s="1">
        <v>9</v>
      </c>
      <c r="AB10" s="1">
        <v>1</v>
      </c>
      <c r="AC10" s="1">
        <f>SUM(E10:AB10)</f>
        <v>49.5</v>
      </c>
      <c r="AD10" s="1">
        <f>COUNT(E10:AB10)</f>
        <v>9</v>
      </c>
      <c r="AE10" s="1">
        <f>AC10-4-3+2+2</f>
        <v>46.5</v>
      </c>
    </row>
    <row r="11" spans="1:31" x14ac:dyDescent="0.25">
      <c r="A11">
        <f t="shared" si="0"/>
        <v>9</v>
      </c>
      <c r="B11" t="s">
        <v>31</v>
      </c>
      <c r="C11" s="1">
        <v>345</v>
      </c>
      <c r="D11" s="1">
        <v>1.22</v>
      </c>
      <c r="I11" s="1">
        <v>5</v>
      </c>
      <c r="J11" s="1">
        <v>11</v>
      </c>
      <c r="Q11" s="1">
        <v>6.5</v>
      </c>
      <c r="U11" s="1">
        <v>10</v>
      </c>
      <c r="AA11" s="1">
        <v>11</v>
      </c>
      <c r="AC11" s="1">
        <f>SUM(E11:AB11)</f>
        <v>43.5</v>
      </c>
      <c r="AD11" s="1">
        <f>COUNT(E11:AB11)</f>
        <v>5</v>
      </c>
      <c r="AE11" s="1">
        <f>AC11</f>
        <v>43.5</v>
      </c>
    </row>
    <row r="12" spans="1:31" s="4" customFormat="1" x14ac:dyDescent="0.25">
      <c r="A12">
        <f t="shared" si="0"/>
        <v>10</v>
      </c>
      <c r="B12" t="s">
        <v>9</v>
      </c>
      <c r="C12" s="1" t="s">
        <v>80</v>
      </c>
      <c r="D12" s="1">
        <v>0.97</v>
      </c>
      <c r="E12" s="1">
        <v>6</v>
      </c>
      <c r="F12" s="1"/>
      <c r="G12" s="1"/>
      <c r="H12" s="1">
        <v>4</v>
      </c>
      <c r="I12" s="1"/>
      <c r="J12" s="1"/>
      <c r="K12" s="1">
        <v>4</v>
      </c>
      <c r="L12" s="1"/>
      <c r="M12" s="1"/>
      <c r="N12" s="1"/>
      <c r="O12" s="1"/>
      <c r="P12" s="1">
        <v>8</v>
      </c>
      <c r="Q12" s="1"/>
      <c r="R12" s="1">
        <v>1</v>
      </c>
      <c r="S12" s="1">
        <v>5.5</v>
      </c>
      <c r="T12" s="1"/>
      <c r="U12" s="1"/>
      <c r="V12" s="1"/>
      <c r="W12" s="1"/>
      <c r="X12" s="1"/>
      <c r="Y12" s="1"/>
      <c r="Z12" s="1">
        <v>6</v>
      </c>
      <c r="AA12" s="1"/>
      <c r="AB12" s="1">
        <v>11</v>
      </c>
      <c r="AC12" s="1">
        <f>SUM(E12:AB12)</f>
        <v>45.5</v>
      </c>
      <c r="AD12" s="1">
        <f>COUNT(E12:AB12)</f>
        <v>8</v>
      </c>
      <c r="AE12" s="1">
        <f>AC12-4+2</f>
        <v>43.5</v>
      </c>
    </row>
    <row r="13" spans="1:31" x14ac:dyDescent="0.25">
      <c r="A13">
        <f t="shared" si="0"/>
        <v>11</v>
      </c>
      <c r="B13" t="s">
        <v>18</v>
      </c>
      <c r="C13" s="1">
        <v>371</v>
      </c>
      <c r="D13" s="1">
        <v>1.19</v>
      </c>
      <c r="F13" s="1">
        <v>10</v>
      </c>
      <c r="G13" s="1">
        <v>9</v>
      </c>
      <c r="M13" s="1">
        <v>7</v>
      </c>
      <c r="T13" s="1">
        <v>3.6</v>
      </c>
      <c r="U13" s="1">
        <v>4</v>
      </c>
      <c r="W13" s="1">
        <v>5</v>
      </c>
      <c r="X13" s="1">
        <v>6</v>
      </c>
      <c r="AC13" s="1">
        <f>SUM(E13:AB13)</f>
        <v>44.6</v>
      </c>
      <c r="AD13" s="1">
        <f>COUNT(E13:AB13)</f>
        <v>7</v>
      </c>
      <c r="AE13" s="1">
        <f>AC13-3.6+2</f>
        <v>43</v>
      </c>
    </row>
    <row r="14" spans="1:31" x14ac:dyDescent="0.25">
      <c r="A14">
        <f t="shared" si="0"/>
        <v>12</v>
      </c>
      <c r="B14" t="s">
        <v>14</v>
      </c>
      <c r="C14" s="1" t="s">
        <v>81</v>
      </c>
      <c r="D14" s="1">
        <v>0.97</v>
      </c>
      <c r="H14" s="1">
        <v>6</v>
      </c>
      <c r="K14" s="1">
        <v>3</v>
      </c>
      <c r="P14" s="1">
        <v>10.5</v>
      </c>
      <c r="Z14" s="1">
        <v>8</v>
      </c>
      <c r="AB14" s="1">
        <v>12.5</v>
      </c>
      <c r="AC14" s="1">
        <f>SUM(E14:AB14)</f>
        <v>40</v>
      </c>
      <c r="AD14" s="1">
        <f>COUNT(E14:AB14)</f>
        <v>5</v>
      </c>
      <c r="AE14" s="1">
        <f>AC14</f>
        <v>40</v>
      </c>
    </row>
    <row r="15" spans="1:31" x14ac:dyDescent="0.25">
      <c r="A15">
        <f t="shared" si="0"/>
        <v>13</v>
      </c>
      <c r="B15" t="s">
        <v>26</v>
      </c>
      <c r="C15" s="1">
        <v>188</v>
      </c>
      <c r="D15" s="1">
        <v>1.1399999999999999</v>
      </c>
      <c r="I15" s="1">
        <v>11.5</v>
      </c>
      <c r="J15" s="1">
        <v>6</v>
      </c>
      <c r="O15" s="1">
        <v>9</v>
      </c>
      <c r="T15" s="1">
        <v>12</v>
      </c>
      <c r="AA15" s="1">
        <v>1</v>
      </c>
      <c r="AC15" s="1">
        <f>SUM(E15:AB15)</f>
        <v>39.5</v>
      </c>
      <c r="AD15" s="1">
        <f>COUNT(E15:AB15)</f>
        <v>5</v>
      </c>
      <c r="AE15" s="1">
        <f>AC15</f>
        <v>39.5</v>
      </c>
    </row>
    <row r="16" spans="1:31" x14ac:dyDescent="0.25">
      <c r="A16">
        <f t="shared" si="0"/>
        <v>14</v>
      </c>
      <c r="B16" t="s">
        <v>60</v>
      </c>
      <c r="C16" s="1">
        <v>574</v>
      </c>
      <c r="D16" s="1">
        <v>1.01</v>
      </c>
      <c r="L16" s="1">
        <v>4</v>
      </c>
      <c r="R16" s="1">
        <v>9</v>
      </c>
      <c r="S16" s="1">
        <v>4</v>
      </c>
      <c r="T16" s="1">
        <v>9.6</v>
      </c>
      <c r="V16" s="1">
        <v>6.5</v>
      </c>
      <c r="Y16" s="1">
        <v>4</v>
      </c>
      <c r="AB16" s="1">
        <v>1</v>
      </c>
      <c r="AC16" s="1">
        <f>SUM(E16:AB16)</f>
        <v>38.1</v>
      </c>
      <c r="AD16" s="1">
        <f>COUNT(E16:AB16)</f>
        <v>7</v>
      </c>
      <c r="AE16" s="1">
        <f>AC16</f>
        <v>38.1</v>
      </c>
    </row>
    <row r="17" spans="1:31" x14ac:dyDescent="0.25">
      <c r="A17">
        <f t="shared" si="0"/>
        <v>15</v>
      </c>
      <c r="B17" t="s">
        <v>30</v>
      </c>
      <c r="C17" s="1">
        <v>404</v>
      </c>
      <c r="D17" s="1">
        <v>1.1100000000000001</v>
      </c>
      <c r="I17" s="1">
        <v>6</v>
      </c>
      <c r="J17" s="1">
        <v>5</v>
      </c>
      <c r="O17" s="1">
        <v>6</v>
      </c>
      <c r="Q17" s="1">
        <v>1</v>
      </c>
      <c r="T17" s="1">
        <v>7.2</v>
      </c>
      <c r="U17" s="1">
        <v>11</v>
      </c>
      <c r="AA17" s="1">
        <v>1</v>
      </c>
      <c r="AC17" s="1">
        <f>SUM(E17:AB17)</f>
        <v>37.200000000000003</v>
      </c>
      <c r="AD17" s="1">
        <f>COUNT(E17:AB17)</f>
        <v>7</v>
      </c>
      <c r="AE17" s="1">
        <f>AC17</f>
        <v>37.200000000000003</v>
      </c>
    </row>
    <row r="18" spans="1:31" x14ac:dyDescent="0.25">
      <c r="A18">
        <f t="shared" si="0"/>
        <v>16</v>
      </c>
      <c r="B18" t="s">
        <v>58</v>
      </c>
      <c r="C18" s="1">
        <v>575</v>
      </c>
      <c r="D18" s="1">
        <v>1.07</v>
      </c>
      <c r="L18" s="1">
        <v>6</v>
      </c>
      <c r="R18" s="1">
        <v>10</v>
      </c>
      <c r="T18" s="1">
        <v>10.8</v>
      </c>
      <c r="V18" s="1">
        <v>4</v>
      </c>
      <c r="Y18" s="1">
        <v>3</v>
      </c>
      <c r="AB18" s="1">
        <v>1</v>
      </c>
      <c r="AC18" s="1">
        <f>SUM(E18:AB18)</f>
        <v>34.799999999999997</v>
      </c>
      <c r="AD18" s="1">
        <f>COUNT(E18:AB18)</f>
        <v>6</v>
      </c>
      <c r="AE18" s="1">
        <f>AC18</f>
        <v>34.799999999999997</v>
      </c>
    </row>
    <row r="19" spans="1:31" x14ac:dyDescent="0.25">
      <c r="A19">
        <f t="shared" si="0"/>
        <v>17</v>
      </c>
      <c r="B19" t="s">
        <v>57</v>
      </c>
      <c r="C19" s="1">
        <v>541</v>
      </c>
      <c r="D19" s="1">
        <v>1.06</v>
      </c>
      <c r="L19" s="1">
        <v>7</v>
      </c>
      <c r="R19" s="1">
        <v>11.5</v>
      </c>
      <c r="T19" s="1">
        <v>12</v>
      </c>
      <c r="AB19" s="1">
        <v>1</v>
      </c>
      <c r="AC19" s="1">
        <f>SUM(E19:AB19)</f>
        <v>31.5</v>
      </c>
      <c r="AD19" s="1">
        <f>COUNT(E19:AB19)</f>
        <v>4</v>
      </c>
      <c r="AE19" s="1">
        <f>AC19</f>
        <v>31.5</v>
      </c>
    </row>
    <row r="20" spans="1:31" x14ac:dyDescent="0.25">
      <c r="A20">
        <f t="shared" si="0"/>
        <v>18</v>
      </c>
      <c r="B20" t="s">
        <v>25</v>
      </c>
      <c r="C20" s="1">
        <v>520</v>
      </c>
      <c r="D20" s="1">
        <v>1.1499999999999999</v>
      </c>
      <c r="I20" s="1">
        <v>8</v>
      </c>
      <c r="J20" s="1">
        <v>10</v>
      </c>
      <c r="Q20" s="1">
        <v>4</v>
      </c>
      <c r="U20" s="1">
        <v>8</v>
      </c>
      <c r="AA20" s="1">
        <v>1</v>
      </c>
      <c r="AC20" s="1">
        <f>SUM(E20:AB20)</f>
        <v>31</v>
      </c>
      <c r="AD20" s="1">
        <f>COUNT(E20:AB20)</f>
        <v>5</v>
      </c>
      <c r="AE20" s="1">
        <f>AC20</f>
        <v>31</v>
      </c>
    </row>
    <row r="21" spans="1:31" x14ac:dyDescent="0.25">
      <c r="A21">
        <f t="shared" si="0"/>
        <v>19</v>
      </c>
      <c r="B21" t="s">
        <v>22</v>
      </c>
      <c r="C21" s="1">
        <v>460</v>
      </c>
      <c r="D21" s="1">
        <v>1.06</v>
      </c>
      <c r="F21" s="1">
        <v>5</v>
      </c>
      <c r="G21" s="1">
        <v>5</v>
      </c>
      <c r="M21" s="1">
        <v>5</v>
      </c>
      <c r="U21" s="1">
        <v>7</v>
      </c>
      <c r="W21" s="1">
        <v>4</v>
      </c>
      <c r="X21" s="1">
        <v>4</v>
      </c>
      <c r="AC21" s="1">
        <f>SUM(E21:AB21)</f>
        <v>30</v>
      </c>
      <c r="AD21" s="1">
        <f>COUNT(E21:AB21)</f>
        <v>6</v>
      </c>
      <c r="AE21" s="1">
        <f>AC21</f>
        <v>30</v>
      </c>
    </row>
    <row r="22" spans="1:31" x14ac:dyDescent="0.25">
      <c r="A22">
        <f t="shared" si="0"/>
        <v>20</v>
      </c>
      <c r="B22" t="s">
        <v>10</v>
      </c>
      <c r="C22" s="1">
        <v>692</v>
      </c>
      <c r="D22" s="1">
        <v>1.01</v>
      </c>
      <c r="E22" s="1">
        <v>5</v>
      </c>
      <c r="H22" s="1">
        <v>7.5</v>
      </c>
      <c r="K22" s="1">
        <v>6</v>
      </c>
      <c r="P22" s="1">
        <v>7</v>
      </c>
      <c r="T22" s="1">
        <v>2.4</v>
      </c>
      <c r="AC22" s="1">
        <f>SUM(E22:AB22)</f>
        <v>27.9</v>
      </c>
      <c r="AD22" s="1">
        <f>COUNT(E22:AB22)</f>
        <v>5</v>
      </c>
      <c r="AE22" s="1">
        <f>AC22</f>
        <v>27.9</v>
      </c>
    </row>
    <row r="23" spans="1:31" x14ac:dyDescent="0.25">
      <c r="A23">
        <f t="shared" si="0"/>
        <v>21</v>
      </c>
      <c r="B23" t="s">
        <v>24</v>
      </c>
      <c r="C23" s="1">
        <v>513</v>
      </c>
      <c r="D23" s="1">
        <v>1.06</v>
      </c>
      <c r="F23" s="1">
        <v>3</v>
      </c>
      <c r="G23" s="1">
        <v>4</v>
      </c>
      <c r="M23" s="1">
        <v>4</v>
      </c>
      <c r="T23" s="1">
        <v>2.4</v>
      </c>
      <c r="U23" s="1">
        <v>3</v>
      </c>
      <c r="W23" s="1">
        <v>3</v>
      </c>
      <c r="X23" s="1">
        <v>3</v>
      </c>
      <c r="AC23" s="1">
        <f>SUM(E23:AB23)</f>
        <v>22.4</v>
      </c>
      <c r="AD23" s="1">
        <f>COUNT(E23:AB23)</f>
        <v>7</v>
      </c>
      <c r="AE23" s="1">
        <f>AC23-2.4+2</f>
        <v>22</v>
      </c>
    </row>
    <row r="24" spans="1:31" x14ac:dyDescent="0.25">
      <c r="A24">
        <f t="shared" si="0"/>
        <v>22</v>
      </c>
      <c r="B24" t="s">
        <v>28</v>
      </c>
      <c r="C24" s="1">
        <v>278</v>
      </c>
      <c r="D24" s="1">
        <v>1.24</v>
      </c>
      <c r="I24" s="1">
        <v>9</v>
      </c>
      <c r="AA24" s="1">
        <v>12.5</v>
      </c>
      <c r="AC24" s="1">
        <f>SUM(E24:AB24)</f>
        <v>21.5</v>
      </c>
      <c r="AD24" s="1">
        <f>COUNT(E24:AB24)</f>
        <v>2</v>
      </c>
      <c r="AE24" s="1">
        <f>AC24</f>
        <v>21.5</v>
      </c>
    </row>
    <row r="25" spans="1:31" x14ac:dyDescent="0.25">
      <c r="A25">
        <f t="shared" si="0"/>
        <v>23</v>
      </c>
      <c r="B25" t="s">
        <v>74</v>
      </c>
      <c r="C25" s="1">
        <v>239</v>
      </c>
      <c r="D25" s="1">
        <v>1.23</v>
      </c>
      <c r="S25" s="1">
        <v>6</v>
      </c>
      <c r="T25" s="1">
        <v>15</v>
      </c>
      <c r="AC25" s="1">
        <f>SUM(E25:AB25)</f>
        <v>21</v>
      </c>
      <c r="AD25" s="1">
        <f>COUNT(E25:AB25)</f>
        <v>2</v>
      </c>
      <c r="AE25" s="1">
        <f>AC25</f>
        <v>21</v>
      </c>
    </row>
    <row r="26" spans="1:31" x14ac:dyDescent="0.25">
      <c r="A26">
        <f t="shared" si="0"/>
        <v>24</v>
      </c>
      <c r="B26" t="s">
        <v>70</v>
      </c>
      <c r="C26" s="1">
        <v>330</v>
      </c>
      <c r="D26" s="1">
        <v>1.25</v>
      </c>
      <c r="R26" s="1">
        <v>4</v>
      </c>
      <c r="S26" s="1">
        <v>5</v>
      </c>
      <c r="T26" s="1">
        <v>12</v>
      </c>
      <c r="AC26" s="1">
        <f>SUM(E26:AB26)</f>
        <v>21</v>
      </c>
      <c r="AD26" s="1">
        <f>COUNT(E26:AB26)</f>
        <v>3</v>
      </c>
      <c r="AE26" s="1">
        <f>AC26</f>
        <v>21</v>
      </c>
    </row>
    <row r="27" spans="1:31" x14ac:dyDescent="0.25">
      <c r="A27">
        <f t="shared" si="0"/>
        <v>25</v>
      </c>
      <c r="B27" t="s">
        <v>56</v>
      </c>
      <c r="C27" s="1" t="s">
        <v>79</v>
      </c>
      <c r="D27" s="1">
        <v>0.97</v>
      </c>
      <c r="L27" s="1">
        <v>8.5</v>
      </c>
      <c r="R27" s="1">
        <v>1</v>
      </c>
      <c r="Y27" s="1">
        <v>6.5</v>
      </c>
      <c r="Z27" s="1">
        <v>5</v>
      </c>
      <c r="AC27" s="1">
        <f>SUM(E27:AB27)</f>
        <v>21</v>
      </c>
      <c r="AD27" s="1">
        <f>COUNT(E27:AB27)</f>
        <v>4</v>
      </c>
      <c r="AE27" s="1">
        <f>AC27</f>
        <v>21</v>
      </c>
    </row>
    <row r="28" spans="1:31" x14ac:dyDescent="0.25">
      <c r="A28">
        <f t="shared" si="0"/>
        <v>26</v>
      </c>
      <c r="B28" t="s">
        <v>23</v>
      </c>
      <c r="C28" s="1">
        <v>223</v>
      </c>
      <c r="D28" s="1">
        <v>1.07</v>
      </c>
      <c r="F28" s="1">
        <v>4</v>
      </c>
      <c r="G28" s="1">
        <v>3</v>
      </c>
      <c r="M28" s="1">
        <v>3</v>
      </c>
      <c r="T28" s="1">
        <v>8.4</v>
      </c>
      <c r="AC28" s="1">
        <f>SUM(E28:AB28)</f>
        <v>18.399999999999999</v>
      </c>
      <c r="AD28" s="1">
        <f>COUNT(E28:AB28)</f>
        <v>4</v>
      </c>
      <c r="AE28" s="1">
        <f>AC28</f>
        <v>18.399999999999999</v>
      </c>
    </row>
    <row r="29" spans="1:31" x14ac:dyDescent="0.25">
      <c r="A29">
        <f t="shared" si="0"/>
        <v>27</v>
      </c>
      <c r="B29" t="s">
        <v>150</v>
      </c>
      <c r="C29" s="1" t="s">
        <v>154</v>
      </c>
      <c r="D29" s="1">
        <v>0.97</v>
      </c>
      <c r="Z29" s="1">
        <v>10</v>
      </c>
      <c r="AB29" s="1">
        <v>8</v>
      </c>
      <c r="AC29" s="1">
        <f>SUM(E29:AB29)</f>
        <v>18</v>
      </c>
      <c r="AD29" s="1">
        <f>COUNT(E29:AB29)</f>
        <v>2</v>
      </c>
      <c r="AE29" s="1">
        <f>AC29</f>
        <v>18</v>
      </c>
    </row>
    <row r="30" spans="1:31" x14ac:dyDescent="0.25">
      <c r="A30">
        <f t="shared" si="0"/>
        <v>28</v>
      </c>
      <c r="B30" t="s">
        <v>27</v>
      </c>
      <c r="C30" s="1">
        <v>438</v>
      </c>
      <c r="D30" s="1">
        <v>1.06</v>
      </c>
      <c r="I30" s="1">
        <v>10</v>
      </c>
      <c r="T30" s="1">
        <v>7.2</v>
      </c>
      <c r="AC30" s="1">
        <f>SUM(E30:AB30)</f>
        <v>17.2</v>
      </c>
      <c r="AD30" s="1">
        <f>COUNT(E30:AB30)</f>
        <v>2</v>
      </c>
      <c r="AE30" s="1">
        <f>AC30</f>
        <v>17.2</v>
      </c>
    </row>
    <row r="31" spans="1:31" x14ac:dyDescent="0.25">
      <c r="A31">
        <f t="shared" si="0"/>
        <v>29</v>
      </c>
      <c r="B31" t="s">
        <v>13</v>
      </c>
      <c r="C31" s="1">
        <v>688</v>
      </c>
      <c r="D31" s="1">
        <v>1.04</v>
      </c>
      <c r="H31" s="1">
        <v>3</v>
      </c>
      <c r="P31" s="1">
        <v>5</v>
      </c>
      <c r="T31" s="1">
        <v>2.4</v>
      </c>
      <c r="AB31" s="1">
        <v>6</v>
      </c>
      <c r="AC31" s="1">
        <f>SUM(E31:AB31)</f>
        <v>16.399999999999999</v>
      </c>
      <c r="AD31" s="1">
        <f>COUNT(E31:AB31)</f>
        <v>4</v>
      </c>
      <c r="AE31" s="1">
        <f>AC31</f>
        <v>16.399999999999999</v>
      </c>
    </row>
    <row r="32" spans="1:31" x14ac:dyDescent="0.25">
      <c r="A32">
        <f t="shared" si="0"/>
        <v>30</v>
      </c>
      <c r="B32" t="s">
        <v>72</v>
      </c>
      <c r="C32" s="1">
        <v>223</v>
      </c>
      <c r="D32" s="1">
        <v>1.07</v>
      </c>
      <c r="R32" s="1">
        <v>8</v>
      </c>
      <c r="T32" s="1">
        <v>4.8</v>
      </c>
      <c r="V32" s="1">
        <v>3</v>
      </c>
      <c r="AC32" s="1">
        <f>SUM(E32:AB32)</f>
        <v>15.8</v>
      </c>
      <c r="AD32" s="1">
        <f>COUNT(E32:AB32)</f>
        <v>3</v>
      </c>
      <c r="AE32" s="1">
        <f>AC32</f>
        <v>15.8</v>
      </c>
    </row>
    <row r="33" spans="1:31" x14ac:dyDescent="0.25">
      <c r="A33">
        <f t="shared" si="0"/>
        <v>31</v>
      </c>
      <c r="B33" t="s">
        <v>32</v>
      </c>
      <c r="C33" s="1">
        <v>48</v>
      </c>
      <c r="D33" s="1">
        <v>1.08</v>
      </c>
      <c r="I33" s="1">
        <v>4</v>
      </c>
      <c r="J33" s="1">
        <v>3</v>
      </c>
      <c r="U33" s="1">
        <v>7</v>
      </c>
      <c r="AA33" s="1">
        <v>1</v>
      </c>
      <c r="AC33" s="1">
        <f>SUM(E33:AB33)</f>
        <v>15</v>
      </c>
      <c r="AD33" s="1">
        <f>COUNT(E33:AB33)</f>
        <v>4</v>
      </c>
      <c r="AE33" s="1">
        <f>AC33</f>
        <v>15</v>
      </c>
    </row>
    <row r="34" spans="1:31" x14ac:dyDescent="0.25">
      <c r="A34">
        <f t="shared" si="0"/>
        <v>32</v>
      </c>
      <c r="B34" t="s">
        <v>109</v>
      </c>
      <c r="C34" s="1">
        <v>700</v>
      </c>
      <c r="D34" s="1">
        <v>1.2</v>
      </c>
      <c r="T34" s="1">
        <v>15</v>
      </c>
      <c r="AC34" s="1">
        <f>SUM(E34:AB34)</f>
        <v>15</v>
      </c>
      <c r="AD34" s="1">
        <f>COUNT(E34:AB34)</f>
        <v>1</v>
      </c>
      <c r="AE34" s="1">
        <f>AC34</f>
        <v>15</v>
      </c>
    </row>
    <row r="35" spans="1:31" x14ac:dyDescent="0.25">
      <c r="A35">
        <f t="shared" si="0"/>
        <v>33</v>
      </c>
      <c r="B35" t="s">
        <v>38</v>
      </c>
      <c r="C35" s="1">
        <v>684</v>
      </c>
      <c r="D35" s="1">
        <v>1.08</v>
      </c>
      <c r="J35" s="1">
        <v>2</v>
      </c>
      <c r="T35" s="1">
        <v>2.4</v>
      </c>
      <c r="U35" s="1">
        <v>9</v>
      </c>
      <c r="AA35" s="1">
        <v>1</v>
      </c>
      <c r="AC35" s="1">
        <f>SUM(E35:AB35)</f>
        <v>14.4</v>
      </c>
      <c r="AD35" s="1">
        <f>COUNT(E35:AB35)</f>
        <v>4</v>
      </c>
      <c r="AE35" s="1">
        <f>AC35</f>
        <v>14.4</v>
      </c>
    </row>
    <row r="36" spans="1:31" x14ac:dyDescent="0.25">
      <c r="A36">
        <f t="shared" si="0"/>
        <v>34</v>
      </c>
      <c r="B36" t="s">
        <v>83</v>
      </c>
      <c r="C36" s="1">
        <v>1</v>
      </c>
      <c r="D36" s="1">
        <v>0.85</v>
      </c>
      <c r="F36" s="1">
        <v>8</v>
      </c>
      <c r="W36" s="1">
        <v>6</v>
      </c>
      <c r="AC36" s="1">
        <f>SUM(E36:AB36)</f>
        <v>14</v>
      </c>
      <c r="AD36" s="1">
        <f>COUNT(E36:AB36)</f>
        <v>2</v>
      </c>
      <c r="AE36" s="1">
        <f>AC36</f>
        <v>14</v>
      </c>
    </row>
    <row r="37" spans="1:31" x14ac:dyDescent="0.25">
      <c r="A37">
        <f t="shared" si="0"/>
        <v>35</v>
      </c>
      <c r="B37" t="s">
        <v>73</v>
      </c>
      <c r="C37" s="1">
        <v>262</v>
      </c>
      <c r="D37" s="1">
        <v>1.03</v>
      </c>
      <c r="R37" s="1">
        <v>1</v>
      </c>
      <c r="T37" s="1">
        <v>2.4</v>
      </c>
      <c r="V37" s="1">
        <v>5</v>
      </c>
      <c r="Y37" s="1">
        <v>5</v>
      </c>
      <c r="AC37" s="1">
        <f>SUM(E37:AB37)</f>
        <v>13.4</v>
      </c>
      <c r="AD37" s="1">
        <f>COUNT(E37:AB37)</f>
        <v>4</v>
      </c>
      <c r="AE37" s="1">
        <f>AC37</f>
        <v>13.4</v>
      </c>
    </row>
    <row r="38" spans="1:31" x14ac:dyDescent="0.25">
      <c r="A38">
        <f t="shared" si="0"/>
        <v>36</v>
      </c>
      <c r="B38" s="4" t="s">
        <v>110</v>
      </c>
      <c r="C38" s="5">
        <v>295</v>
      </c>
      <c r="D38" s="5">
        <v>1.2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>
        <v>13.2</v>
      </c>
      <c r="U38" s="5"/>
      <c r="V38" s="5"/>
      <c r="W38" s="5"/>
      <c r="X38" s="5"/>
      <c r="Y38" s="5"/>
      <c r="Z38" s="5"/>
      <c r="AA38" s="5"/>
      <c r="AB38" s="5"/>
      <c r="AC38" s="1">
        <f>SUM(E38:AB38)</f>
        <v>13.2</v>
      </c>
      <c r="AD38" s="1">
        <f>COUNT(E38:AB38)</f>
        <v>1</v>
      </c>
      <c r="AE38" s="1">
        <f>AC38</f>
        <v>13.2</v>
      </c>
    </row>
    <row r="39" spans="1:31" x14ac:dyDescent="0.25">
      <c r="A39">
        <f t="shared" si="0"/>
        <v>37</v>
      </c>
      <c r="B39" t="s">
        <v>124</v>
      </c>
      <c r="C39" s="1">
        <v>324</v>
      </c>
      <c r="D39" s="1">
        <v>1.22</v>
      </c>
      <c r="T39" s="1">
        <v>13.2</v>
      </c>
      <c r="AC39" s="1">
        <f>SUM(E39:AB39)</f>
        <v>13.2</v>
      </c>
      <c r="AD39" s="1">
        <f>COUNT(E39:AB39)</f>
        <v>1</v>
      </c>
      <c r="AE39" s="1">
        <f>AC39</f>
        <v>13.2</v>
      </c>
    </row>
    <row r="40" spans="1:31" x14ac:dyDescent="0.25">
      <c r="A40">
        <f t="shared" si="0"/>
        <v>38</v>
      </c>
      <c r="B40" t="s">
        <v>37</v>
      </c>
      <c r="C40" s="1">
        <v>24</v>
      </c>
      <c r="D40" s="1">
        <v>1.1000000000000001</v>
      </c>
      <c r="J40" s="1">
        <v>4</v>
      </c>
      <c r="O40" s="1">
        <v>7</v>
      </c>
      <c r="U40" s="1">
        <v>2</v>
      </c>
      <c r="AC40" s="1">
        <f>SUM(E40:AB40)</f>
        <v>13</v>
      </c>
      <c r="AD40" s="1">
        <f>COUNT(E40:AB40)</f>
        <v>3</v>
      </c>
      <c r="AE40" s="1">
        <f>AC40</f>
        <v>13</v>
      </c>
    </row>
    <row r="41" spans="1:31" x14ac:dyDescent="0.25">
      <c r="A41">
        <f t="shared" si="0"/>
        <v>39</v>
      </c>
      <c r="B41" t="s">
        <v>69</v>
      </c>
      <c r="C41" s="1">
        <v>465</v>
      </c>
      <c r="D41" s="1">
        <v>1.25</v>
      </c>
      <c r="R41" s="1">
        <v>5</v>
      </c>
      <c r="S41" s="1">
        <v>7.5</v>
      </c>
      <c r="AC41" s="1">
        <f>SUM(E41:AB41)</f>
        <v>12.5</v>
      </c>
      <c r="AD41" s="1">
        <f>COUNT(E41:AB41)</f>
        <v>2</v>
      </c>
      <c r="AE41" s="1">
        <f>AC41</f>
        <v>12.5</v>
      </c>
    </row>
    <row r="42" spans="1:31" x14ac:dyDescent="0.25">
      <c r="A42">
        <f t="shared" si="0"/>
        <v>40</v>
      </c>
      <c r="B42" t="s">
        <v>152</v>
      </c>
      <c r="C42" s="1" t="s">
        <v>153</v>
      </c>
      <c r="D42" s="1">
        <v>0.97</v>
      </c>
      <c r="Z42" s="1">
        <v>3</v>
      </c>
      <c r="AB42" s="1">
        <v>9</v>
      </c>
      <c r="AC42" s="1">
        <f>SUM(E42:AB42)</f>
        <v>12</v>
      </c>
      <c r="AD42" s="1">
        <f>COUNT(E42:AB42)</f>
        <v>2</v>
      </c>
      <c r="AE42" s="1">
        <f>AC42</f>
        <v>12</v>
      </c>
    </row>
    <row r="43" spans="1:31" x14ac:dyDescent="0.25">
      <c r="A43">
        <f t="shared" si="0"/>
        <v>41</v>
      </c>
      <c r="B43" t="s">
        <v>36</v>
      </c>
      <c r="C43" s="1">
        <v>370</v>
      </c>
      <c r="D43" s="1">
        <v>1.08</v>
      </c>
      <c r="J43" s="1">
        <v>7</v>
      </c>
      <c r="O43" s="1">
        <v>4</v>
      </c>
      <c r="AA43" s="1">
        <v>1</v>
      </c>
      <c r="AC43" s="1">
        <f>SUM(E43:AB43)</f>
        <v>12</v>
      </c>
      <c r="AD43" s="1">
        <f>COUNT(E43:AB43)</f>
        <v>3</v>
      </c>
      <c r="AE43" s="1">
        <f>AC43</f>
        <v>12</v>
      </c>
    </row>
    <row r="44" spans="1:31" x14ac:dyDescent="0.25">
      <c r="A44">
        <f t="shared" si="0"/>
        <v>42</v>
      </c>
      <c r="B44" t="s">
        <v>151</v>
      </c>
      <c r="C44" s="1" t="s">
        <v>155</v>
      </c>
      <c r="D44" s="1">
        <v>0.97</v>
      </c>
      <c r="Z44" s="1">
        <v>4</v>
      </c>
      <c r="AB44" s="1">
        <v>7</v>
      </c>
      <c r="AC44" s="1">
        <f>SUM(E44:AB44)</f>
        <v>11</v>
      </c>
      <c r="AD44" s="1">
        <f>COUNT(E44:AB44)</f>
        <v>2</v>
      </c>
      <c r="AE44" s="1">
        <f>AC44</f>
        <v>11</v>
      </c>
    </row>
    <row r="45" spans="1:31" x14ac:dyDescent="0.25">
      <c r="A45">
        <f t="shared" si="0"/>
        <v>43</v>
      </c>
      <c r="B45" t="s">
        <v>111</v>
      </c>
      <c r="C45" s="1" t="s">
        <v>112</v>
      </c>
      <c r="D45" s="1">
        <v>1.19</v>
      </c>
      <c r="T45" s="1">
        <v>10.8</v>
      </c>
      <c r="AC45" s="1">
        <f>SUM(E45:AB45)</f>
        <v>10.8</v>
      </c>
      <c r="AD45" s="1">
        <f>COUNT(E45:AB45)</f>
        <v>1</v>
      </c>
      <c r="AE45" s="1">
        <f>AC45</f>
        <v>10.8</v>
      </c>
    </row>
    <row r="46" spans="1:31" x14ac:dyDescent="0.25">
      <c r="A46">
        <f t="shared" si="0"/>
        <v>44</v>
      </c>
      <c r="B46" t="s">
        <v>125</v>
      </c>
      <c r="C46" s="1">
        <v>478</v>
      </c>
      <c r="D46" s="1">
        <v>1.33</v>
      </c>
      <c r="T46" s="1">
        <v>10.8</v>
      </c>
      <c r="AC46" s="1">
        <f>SUM(E46:AB46)</f>
        <v>10.8</v>
      </c>
      <c r="AD46" s="1">
        <f>COUNT(E46:AB46)</f>
        <v>1</v>
      </c>
      <c r="AE46" s="1">
        <f>AC46</f>
        <v>10.8</v>
      </c>
    </row>
    <row r="47" spans="1:31" x14ac:dyDescent="0.25">
      <c r="A47">
        <f t="shared" si="0"/>
        <v>45</v>
      </c>
      <c r="B47" t="s">
        <v>63</v>
      </c>
      <c r="C47" s="1">
        <v>668</v>
      </c>
      <c r="D47" s="1">
        <v>1.07</v>
      </c>
      <c r="K47" s="1">
        <v>7</v>
      </c>
      <c r="P47" s="1">
        <v>3</v>
      </c>
      <c r="AC47" s="1">
        <f>SUM(E47:AB47)</f>
        <v>10</v>
      </c>
      <c r="AD47" s="1">
        <f>COUNT(E47:AB47)</f>
        <v>2</v>
      </c>
      <c r="AE47" s="1">
        <f>AC47</f>
        <v>10</v>
      </c>
    </row>
    <row r="48" spans="1:31" x14ac:dyDescent="0.25">
      <c r="A48">
        <f t="shared" si="0"/>
        <v>46</v>
      </c>
      <c r="B48" t="s">
        <v>126</v>
      </c>
      <c r="C48" s="1" t="s">
        <v>127</v>
      </c>
      <c r="D48" s="1">
        <v>1.27</v>
      </c>
      <c r="T48" s="1">
        <v>9.6</v>
      </c>
      <c r="AC48" s="1">
        <f>SUM(E48:AB48)</f>
        <v>9.6</v>
      </c>
      <c r="AD48" s="1">
        <f>COUNT(E48:AB48)</f>
        <v>1</v>
      </c>
      <c r="AE48" s="1">
        <f>AC48</f>
        <v>9.6</v>
      </c>
    </row>
    <row r="49" spans="1:31" x14ac:dyDescent="0.25">
      <c r="A49">
        <f t="shared" si="0"/>
        <v>47</v>
      </c>
      <c r="B49" t="s">
        <v>102</v>
      </c>
      <c r="C49" s="1">
        <v>29</v>
      </c>
      <c r="D49" s="1">
        <v>0.98</v>
      </c>
      <c r="T49" s="1">
        <v>2.4</v>
      </c>
      <c r="Z49" s="1">
        <v>7</v>
      </c>
      <c r="AC49" s="1">
        <f>SUM(E49:AB49)</f>
        <v>9.4</v>
      </c>
      <c r="AD49" s="1">
        <f>COUNT(E49:AB49)</f>
        <v>2</v>
      </c>
      <c r="AE49" s="1">
        <f>AC49</f>
        <v>9.4</v>
      </c>
    </row>
    <row r="50" spans="1:31" x14ac:dyDescent="0.25">
      <c r="A50">
        <f t="shared" si="0"/>
        <v>48</v>
      </c>
      <c r="B50" t="s">
        <v>35</v>
      </c>
      <c r="C50" s="1">
        <v>207</v>
      </c>
      <c r="D50" s="1">
        <v>1.1200000000000001</v>
      </c>
      <c r="J50" s="1">
        <v>8</v>
      </c>
      <c r="AA50" s="1">
        <v>1</v>
      </c>
      <c r="AC50" s="1">
        <f>SUM(E50:AB50)</f>
        <v>9</v>
      </c>
      <c r="AD50" s="1">
        <f>COUNT(E50:AB50)</f>
        <v>2</v>
      </c>
      <c r="AE50" s="1">
        <f>AC50</f>
        <v>9</v>
      </c>
    </row>
    <row r="51" spans="1:31" x14ac:dyDescent="0.25">
      <c r="A51">
        <f t="shared" si="0"/>
        <v>49</v>
      </c>
      <c r="B51" t="s">
        <v>67</v>
      </c>
      <c r="C51" s="1" t="s">
        <v>82</v>
      </c>
      <c r="D51" s="1">
        <v>0.97</v>
      </c>
      <c r="P51" s="1">
        <v>6</v>
      </c>
      <c r="AB51" s="1">
        <v>3</v>
      </c>
      <c r="AC51" s="1">
        <f>SUM(E51:AB51)</f>
        <v>9</v>
      </c>
      <c r="AD51" s="1">
        <f>COUNT(E51:AB51)</f>
        <v>2</v>
      </c>
      <c r="AE51" s="1">
        <f>AC51</f>
        <v>9</v>
      </c>
    </row>
    <row r="52" spans="1:31" x14ac:dyDescent="0.25">
      <c r="A52">
        <f t="shared" si="0"/>
        <v>50</v>
      </c>
      <c r="B52" t="s">
        <v>34</v>
      </c>
      <c r="C52" s="1">
        <v>408</v>
      </c>
      <c r="D52" s="1">
        <v>1.39</v>
      </c>
      <c r="J52" s="1">
        <v>9</v>
      </c>
      <c r="AC52" s="1">
        <f>SUM(E52:AB52)</f>
        <v>9</v>
      </c>
      <c r="AD52" s="1">
        <f>COUNT(E52:AB52)</f>
        <v>1</v>
      </c>
      <c r="AE52" s="1">
        <f>AC52</f>
        <v>9</v>
      </c>
    </row>
    <row r="53" spans="1:31" x14ac:dyDescent="0.25">
      <c r="A53">
        <f t="shared" si="0"/>
        <v>51</v>
      </c>
      <c r="B53" t="s">
        <v>113</v>
      </c>
      <c r="C53" s="1" t="s">
        <v>114</v>
      </c>
      <c r="D53" s="1">
        <v>1.1100000000000001</v>
      </c>
      <c r="T53" s="1">
        <v>8.4</v>
      </c>
      <c r="AC53" s="1">
        <f>SUM(E53:AB53)</f>
        <v>8.4</v>
      </c>
      <c r="AD53" s="1">
        <f>COUNT(E53:AB53)</f>
        <v>1</v>
      </c>
      <c r="AE53" s="1">
        <f>AC53</f>
        <v>8.4</v>
      </c>
    </row>
    <row r="54" spans="1:31" x14ac:dyDescent="0.25">
      <c r="A54">
        <f t="shared" si="0"/>
        <v>52</v>
      </c>
      <c r="B54" t="s">
        <v>128</v>
      </c>
      <c r="C54" s="1" t="s">
        <v>129</v>
      </c>
      <c r="D54" s="1">
        <v>1.29</v>
      </c>
      <c r="T54" s="1">
        <v>8.4</v>
      </c>
      <c r="AC54" s="1">
        <f>SUM(E54:AB54)</f>
        <v>8.4</v>
      </c>
      <c r="AD54" s="1">
        <f>COUNT(E54:AB54)</f>
        <v>1</v>
      </c>
      <c r="AE54" s="1">
        <f>AC54</f>
        <v>8.4</v>
      </c>
    </row>
    <row r="55" spans="1:31" x14ac:dyDescent="0.25">
      <c r="A55">
        <f t="shared" si="0"/>
        <v>53</v>
      </c>
      <c r="B55" t="s">
        <v>41</v>
      </c>
      <c r="C55" s="1">
        <v>51</v>
      </c>
      <c r="D55" s="1">
        <v>1.1200000000000001</v>
      </c>
      <c r="J55" s="1">
        <v>2</v>
      </c>
      <c r="U55" s="1">
        <v>6</v>
      </c>
      <c r="AC55" s="1">
        <f>SUM(E55:AB55)</f>
        <v>8</v>
      </c>
      <c r="AD55" s="1">
        <f>COUNT(E55:AB55)</f>
        <v>2</v>
      </c>
      <c r="AE55" s="1">
        <f>AC55</f>
        <v>8</v>
      </c>
    </row>
    <row r="56" spans="1:31" x14ac:dyDescent="0.25">
      <c r="A56">
        <f t="shared" si="0"/>
        <v>54</v>
      </c>
      <c r="B56" t="s">
        <v>65</v>
      </c>
      <c r="C56" s="1">
        <v>62</v>
      </c>
      <c r="D56" s="1">
        <v>1.08</v>
      </c>
      <c r="O56" s="1">
        <v>8</v>
      </c>
      <c r="AC56" s="1">
        <f>SUM(E56:AB56)</f>
        <v>8</v>
      </c>
      <c r="AD56" s="1">
        <f>COUNT(E56:AB56)</f>
        <v>1</v>
      </c>
      <c r="AE56" s="1">
        <f>AC56</f>
        <v>8</v>
      </c>
    </row>
    <row r="57" spans="1:31" x14ac:dyDescent="0.25">
      <c r="A57">
        <f t="shared" si="0"/>
        <v>55</v>
      </c>
      <c r="B57" t="s">
        <v>62</v>
      </c>
      <c r="C57" s="1">
        <v>383</v>
      </c>
      <c r="D57" s="1">
        <v>1</v>
      </c>
      <c r="K57" s="1">
        <v>8</v>
      </c>
      <c r="AC57" s="1">
        <f>SUM(E57:AB57)</f>
        <v>8</v>
      </c>
      <c r="AD57" s="1">
        <f>COUNT(E57:AB57)</f>
        <v>1</v>
      </c>
      <c r="AE57" s="1">
        <f>AC57</f>
        <v>8</v>
      </c>
    </row>
    <row r="58" spans="1:31" x14ac:dyDescent="0.25">
      <c r="A58">
        <f t="shared" si="0"/>
        <v>56</v>
      </c>
      <c r="B58" t="s">
        <v>64</v>
      </c>
      <c r="C58" s="1">
        <v>319</v>
      </c>
      <c r="D58" s="1">
        <v>1.22</v>
      </c>
      <c r="K58" s="1">
        <v>5</v>
      </c>
      <c r="T58" s="1">
        <v>2.4</v>
      </c>
      <c r="AC58" s="1">
        <f>SUM(E58:AB58)</f>
        <v>7.4</v>
      </c>
      <c r="AD58" s="1">
        <f>COUNT(E58:AB58)</f>
        <v>2</v>
      </c>
      <c r="AE58" s="1">
        <f>AC58</f>
        <v>7.4</v>
      </c>
    </row>
    <row r="59" spans="1:31" x14ac:dyDescent="0.25">
      <c r="A59">
        <f t="shared" si="0"/>
        <v>57</v>
      </c>
      <c r="B59" t="s">
        <v>130</v>
      </c>
      <c r="C59" s="1">
        <v>90</v>
      </c>
      <c r="D59" s="1">
        <v>1.26</v>
      </c>
      <c r="T59" s="1">
        <v>7.2</v>
      </c>
      <c r="AC59" s="1">
        <f>SUM(E59:AB59)</f>
        <v>7.2</v>
      </c>
      <c r="AD59" s="1">
        <f>COUNT(E59:AB59)</f>
        <v>1</v>
      </c>
      <c r="AE59" s="1">
        <f>AC59</f>
        <v>7.2</v>
      </c>
    </row>
    <row r="60" spans="1:31" x14ac:dyDescent="0.25">
      <c r="A60">
        <f t="shared" si="0"/>
        <v>58</v>
      </c>
      <c r="B60" t="s">
        <v>33</v>
      </c>
      <c r="C60" s="1">
        <v>366</v>
      </c>
      <c r="D60" s="1">
        <v>1.03</v>
      </c>
      <c r="I60" s="1">
        <v>3</v>
      </c>
      <c r="J60" s="1">
        <v>1</v>
      </c>
      <c r="O60" s="1">
        <v>3</v>
      </c>
      <c r="AC60" s="1">
        <f>SUM(E60:AB60)</f>
        <v>7</v>
      </c>
      <c r="AD60" s="1">
        <f>COUNT(E60:AB60)</f>
        <v>3</v>
      </c>
      <c r="AE60" s="1">
        <f>AC60</f>
        <v>7</v>
      </c>
    </row>
    <row r="61" spans="1:31" x14ac:dyDescent="0.25">
      <c r="A61">
        <f t="shared" si="0"/>
        <v>59</v>
      </c>
      <c r="B61" t="s">
        <v>121</v>
      </c>
      <c r="C61" s="1">
        <v>718</v>
      </c>
      <c r="D61" s="1">
        <v>1.19</v>
      </c>
      <c r="T61" s="1">
        <v>2.4</v>
      </c>
      <c r="U61" s="1">
        <v>4</v>
      </c>
      <c r="AC61" s="1">
        <f>SUM(E61:AB61)</f>
        <v>6.4</v>
      </c>
      <c r="AD61" s="1">
        <f>COUNT(E61:AB61)</f>
        <v>2</v>
      </c>
      <c r="AE61" s="1">
        <f>AC61</f>
        <v>6.4</v>
      </c>
    </row>
    <row r="62" spans="1:31" x14ac:dyDescent="0.25">
      <c r="A62">
        <f t="shared" si="0"/>
        <v>60</v>
      </c>
      <c r="B62" t="s">
        <v>68</v>
      </c>
      <c r="C62" s="1">
        <v>462</v>
      </c>
      <c r="D62" s="1">
        <v>1.25</v>
      </c>
      <c r="R62" s="1">
        <v>6</v>
      </c>
      <c r="AC62" s="1">
        <f>SUM(E62:AB62)</f>
        <v>6</v>
      </c>
      <c r="AD62" s="1">
        <f>COUNT(E62:AB62)</f>
        <v>1</v>
      </c>
      <c r="AE62" s="1">
        <f>AC62</f>
        <v>6</v>
      </c>
    </row>
    <row r="63" spans="1:31" x14ac:dyDescent="0.25">
      <c r="A63">
        <f t="shared" si="0"/>
        <v>61</v>
      </c>
      <c r="B63" t="s">
        <v>115</v>
      </c>
      <c r="C63" s="1">
        <v>353</v>
      </c>
      <c r="D63" s="1">
        <v>1.2</v>
      </c>
      <c r="T63" s="1">
        <v>6</v>
      </c>
      <c r="AC63" s="1">
        <f>SUM(E63:AB63)</f>
        <v>6</v>
      </c>
      <c r="AD63" s="1">
        <f>COUNT(E63:AB63)</f>
        <v>1</v>
      </c>
      <c r="AE63" s="1">
        <f>AC63</f>
        <v>6</v>
      </c>
    </row>
    <row r="64" spans="1:31" x14ac:dyDescent="0.25">
      <c r="A64">
        <f t="shared" si="0"/>
        <v>62</v>
      </c>
      <c r="B64" t="s">
        <v>131</v>
      </c>
      <c r="C64" s="1" t="s">
        <v>132</v>
      </c>
      <c r="D64" s="1">
        <v>1.28</v>
      </c>
      <c r="T64" s="1">
        <v>6</v>
      </c>
      <c r="AC64" s="1">
        <f>SUM(E64:AB64)</f>
        <v>6</v>
      </c>
      <c r="AD64" s="1">
        <f>COUNT(E64:AB64)</f>
        <v>1</v>
      </c>
      <c r="AE64" s="1">
        <f>AC64</f>
        <v>6</v>
      </c>
    </row>
    <row r="65" spans="1:31" x14ac:dyDescent="0.25">
      <c r="A65">
        <f t="shared" si="0"/>
        <v>63</v>
      </c>
      <c r="B65" t="s">
        <v>59</v>
      </c>
      <c r="C65" s="1" t="s">
        <v>78</v>
      </c>
      <c r="D65" s="1">
        <v>0.97</v>
      </c>
      <c r="L65" s="1">
        <v>5</v>
      </c>
      <c r="R65" s="1">
        <v>1</v>
      </c>
      <c r="AC65" s="1">
        <f>SUM(E65:AB65)</f>
        <v>6</v>
      </c>
      <c r="AD65" s="1">
        <f>COUNT(E65:AB65)</f>
        <v>2</v>
      </c>
      <c r="AE65" s="1">
        <f>AC65</f>
        <v>6</v>
      </c>
    </row>
    <row r="66" spans="1:31" x14ac:dyDescent="0.25">
      <c r="A66">
        <f t="shared" si="0"/>
        <v>64</v>
      </c>
      <c r="B66" t="s">
        <v>71</v>
      </c>
      <c r="C66" s="1">
        <v>631</v>
      </c>
      <c r="D66" s="1">
        <v>1.22</v>
      </c>
      <c r="R66" s="1">
        <v>3</v>
      </c>
      <c r="S66" s="1">
        <v>3</v>
      </c>
      <c r="AC66" s="1">
        <f>SUM(E66:AB66)</f>
        <v>6</v>
      </c>
      <c r="AD66" s="1">
        <f>COUNT(E66:AB66)</f>
        <v>2</v>
      </c>
      <c r="AE66" s="1">
        <f>AC66</f>
        <v>6</v>
      </c>
    </row>
    <row r="67" spans="1:31" x14ac:dyDescent="0.25">
      <c r="A67">
        <f t="shared" si="0"/>
        <v>65</v>
      </c>
      <c r="B67" t="s">
        <v>149</v>
      </c>
      <c r="C67" s="1">
        <v>685</v>
      </c>
      <c r="D67" s="1">
        <v>1.25</v>
      </c>
      <c r="U67" s="1">
        <v>5</v>
      </c>
      <c r="AA67" s="1">
        <v>1</v>
      </c>
      <c r="AC67" s="1">
        <f>SUM(E67:AB67)</f>
        <v>6</v>
      </c>
      <c r="AD67" s="1">
        <f>COUNT(E67:AB67)</f>
        <v>2</v>
      </c>
      <c r="AE67" s="1">
        <f>AC67</f>
        <v>6</v>
      </c>
    </row>
    <row r="68" spans="1:31" x14ac:dyDescent="0.25">
      <c r="A68">
        <f t="shared" si="0"/>
        <v>66</v>
      </c>
      <c r="B68" t="s">
        <v>39</v>
      </c>
      <c r="C68" s="1">
        <v>123</v>
      </c>
      <c r="D68" s="1">
        <v>1.1000000000000001</v>
      </c>
      <c r="J68" s="1">
        <v>2</v>
      </c>
      <c r="U68" s="1">
        <v>3</v>
      </c>
      <c r="AA68" s="1">
        <v>1</v>
      </c>
      <c r="AC68" s="1">
        <f>SUM(E68:AB68)</f>
        <v>6</v>
      </c>
      <c r="AD68" s="1">
        <f>COUNT(E68:AB68)</f>
        <v>3</v>
      </c>
      <c r="AE68" s="1">
        <f>AC68</f>
        <v>6</v>
      </c>
    </row>
    <row r="69" spans="1:31" x14ac:dyDescent="0.25">
      <c r="A69">
        <f t="shared" ref="A69:A101" si="1">A68+1</f>
        <v>67</v>
      </c>
      <c r="B69" t="s">
        <v>61</v>
      </c>
      <c r="C69" s="1">
        <v>572</v>
      </c>
      <c r="D69" s="1">
        <v>1.1499999999999999</v>
      </c>
      <c r="L69" s="1">
        <v>3</v>
      </c>
      <c r="T69" s="1">
        <v>2.4</v>
      </c>
      <c r="AC69" s="1">
        <f>SUM(E69:AB69)</f>
        <v>5.4</v>
      </c>
      <c r="AD69" s="1">
        <f>COUNT(E69:AB69)</f>
        <v>2</v>
      </c>
      <c r="AE69" s="1">
        <f>AC69</f>
        <v>5.4</v>
      </c>
    </row>
    <row r="70" spans="1:31" x14ac:dyDescent="0.25">
      <c r="A70">
        <f t="shared" si="1"/>
        <v>68</v>
      </c>
      <c r="B70" t="s">
        <v>160</v>
      </c>
      <c r="C70" s="1">
        <v>723</v>
      </c>
      <c r="D70" s="1">
        <v>1.07</v>
      </c>
      <c r="AB70" s="1">
        <v>5</v>
      </c>
      <c r="AC70" s="1">
        <f>SUM(E70:AB70)</f>
        <v>5</v>
      </c>
      <c r="AD70" s="1">
        <f>COUNT(E70:AB70)</f>
        <v>1</v>
      </c>
      <c r="AE70" s="1">
        <f>AC70</f>
        <v>5</v>
      </c>
    </row>
    <row r="71" spans="1:31" x14ac:dyDescent="0.25">
      <c r="A71">
        <f t="shared" si="1"/>
        <v>69</v>
      </c>
      <c r="B71" t="s">
        <v>133</v>
      </c>
      <c r="C71" s="1">
        <v>619</v>
      </c>
      <c r="D71" s="1">
        <v>1.28</v>
      </c>
      <c r="T71" s="1">
        <v>4.8</v>
      </c>
      <c r="AC71" s="1">
        <f>SUM(E71:AB71)</f>
        <v>4.8</v>
      </c>
      <c r="AD71" s="1">
        <f>COUNT(E71:AB71)</f>
        <v>1</v>
      </c>
      <c r="AE71" s="1">
        <f>AC71</f>
        <v>4.8</v>
      </c>
    </row>
    <row r="72" spans="1:31" x14ac:dyDescent="0.25">
      <c r="A72">
        <f t="shared" si="1"/>
        <v>70</v>
      </c>
      <c r="B72" t="s">
        <v>116</v>
      </c>
      <c r="C72" s="1">
        <v>216</v>
      </c>
      <c r="D72" s="1">
        <v>1.1399999999999999</v>
      </c>
      <c r="T72" s="1">
        <v>4.8</v>
      </c>
      <c r="AC72" s="1">
        <f>SUM(E72:AB72)</f>
        <v>4.8</v>
      </c>
      <c r="AD72" s="1">
        <f>COUNT(E72:AB72)</f>
        <v>1</v>
      </c>
      <c r="AE72" s="1">
        <f>AC72</f>
        <v>4.8</v>
      </c>
    </row>
    <row r="73" spans="1:31" x14ac:dyDescent="0.25">
      <c r="A73">
        <f t="shared" si="1"/>
        <v>71</v>
      </c>
      <c r="B73" t="s">
        <v>107</v>
      </c>
      <c r="C73" s="1">
        <v>714</v>
      </c>
      <c r="D73" s="1">
        <v>0.99</v>
      </c>
      <c r="T73" s="1">
        <v>2.4</v>
      </c>
      <c r="AB73" s="1">
        <v>2</v>
      </c>
      <c r="AC73" s="1">
        <f>SUM(E73:AB73)</f>
        <v>4.4000000000000004</v>
      </c>
      <c r="AD73" s="1">
        <f>COUNT(E73:AB73)</f>
        <v>2</v>
      </c>
      <c r="AE73" s="1">
        <f>AC73</f>
        <v>4.4000000000000004</v>
      </c>
    </row>
    <row r="74" spans="1:31" x14ac:dyDescent="0.25">
      <c r="A74">
        <f t="shared" si="1"/>
        <v>72</v>
      </c>
      <c r="B74" t="s">
        <v>161</v>
      </c>
      <c r="C74" s="1" t="s">
        <v>162</v>
      </c>
      <c r="D74" s="1">
        <v>0.97</v>
      </c>
      <c r="AB74" s="1">
        <v>4</v>
      </c>
      <c r="AC74" s="1">
        <f>SUM(E74:AB74)</f>
        <v>4</v>
      </c>
      <c r="AD74" s="1">
        <f>COUNT(E74:AB74)</f>
        <v>1</v>
      </c>
      <c r="AE74" s="1">
        <f>AC74</f>
        <v>4</v>
      </c>
    </row>
    <row r="75" spans="1:31" x14ac:dyDescent="0.25">
      <c r="A75">
        <f t="shared" si="1"/>
        <v>73</v>
      </c>
      <c r="B75" t="s">
        <v>75</v>
      </c>
      <c r="C75" s="1">
        <v>672</v>
      </c>
      <c r="D75" s="1">
        <v>1.17</v>
      </c>
      <c r="S75" s="1">
        <v>4</v>
      </c>
      <c r="AC75" s="1">
        <f>SUM(E75:AB75)</f>
        <v>4</v>
      </c>
      <c r="AD75" s="1">
        <f>COUNT(E75:AB75)</f>
        <v>1</v>
      </c>
      <c r="AE75" s="1">
        <f>AC75</f>
        <v>4</v>
      </c>
    </row>
    <row r="76" spans="1:31" x14ac:dyDescent="0.25">
      <c r="A76">
        <f t="shared" si="1"/>
        <v>74</v>
      </c>
      <c r="B76" t="s">
        <v>134</v>
      </c>
      <c r="C76" s="1" t="s">
        <v>135</v>
      </c>
      <c r="D76" s="1">
        <v>1.3</v>
      </c>
      <c r="T76" s="1">
        <v>3.6</v>
      </c>
      <c r="AC76" s="1">
        <f>SUM(E76:AB76)</f>
        <v>3.6</v>
      </c>
      <c r="AD76" s="1">
        <f>COUNT(E76:AB76)</f>
        <v>1</v>
      </c>
      <c r="AE76" s="1">
        <f>AC76</f>
        <v>3.6</v>
      </c>
    </row>
    <row r="77" spans="1:31" x14ac:dyDescent="0.25">
      <c r="A77">
        <f t="shared" si="1"/>
        <v>75</v>
      </c>
      <c r="B77" t="s">
        <v>100</v>
      </c>
      <c r="C77" s="1">
        <v>49</v>
      </c>
      <c r="D77" s="1">
        <v>1.02</v>
      </c>
      <c r="T77" s="1">
        <v>3.6</v>
      </c>
      <c r="AC77" s="1">
        <f>SUM(E77:AB77)</f>
        <v>3.6</v>
      </c>
      <c r="AD77" s="1">
        <f>COUNT(E77:AB77)</f>
        <v>1</v>
      </c>
      <c r="AE77" s="1">
        <f>AC77</f>
        <v>3.6</v>
      </c>
    </row>
    <row r="78" spans="1:31" x14ac:dyDescent="0.25">
      <c r="A78">
        <f t="shared" si="1"/>
        <v>76</v>
      </c>
      <c r="B78" t="s">
        <v>104</v>
      </c>
      <c r="C78" s="1">
        <v>243</v>
      </c>
      <c r="D78" s="1">
        <v>1.01</v>
      </c>
      <c r="T78" s="1">
        <v>2.4</v>
      </c>
      <c r="AA78" s="1">
        <v>1</v>
      </c>
      <c r="AC78" s="1">
        <f>SUM(E78:AB78)</f>
        <v>3.4</v>
      </c>
      <c r="AD78" s="1">
        <f>COUNT(E78:AB78)</f>
        <v>2</v>
      </c>
      <c r="AE78" s="1">
        <f>AC78</f>
        <v>3.4</v>
      </c>
    </row>
    <row r="79" spans="1:31" x14ac:dyDescent="0.25">
      <c r="A79">
        <f t="shared" si="1"/>
        <v>77</v>
      </c>
      <c r="B79" t="s">
        <v>106</v>
      </c>
      <c r="C79" s="1">
        <v>424</v>
      </c>
      <c r="D79" s="1">
        <v>1.04</v>
      </c>
      <c r="T79" s="1">
        <v>2.4</v>
      </c>
      <c r="AA79" s="1">
        <v>1</v>
      </c>
      <c r="AC79" s="1">
        <f>SUM(E79:AB79)</f>
        <v>3.4</v>
      </c>
      <c r="AD79" s="1">
        <f>COUNT(E79:AB79)</f>
        <v>2</v>
      </c>
      <c r="AE79" s="1">
        <f>AC79</f>
        <v>3.4</v>
      </c>
    </row>
    <row r="80" spans="1:31" x14ac:dyDescent="0.25">
      <c r="A80">
        <f t="shared" si="1"/>
        <v>78</v>
      </c>
      <c r="B80" t="s">
        <v>40</v>
      </c>
      <c r="C80" s="1">
        <v>515</v>
      </c>
      <c r="D80" s="1">
        <v>1.1399999999999999</v>
      </c>
      <c r="J80" s="1">
        <v>2</v>
      </c>
      <c r="AA80" s="1">
        <v>1</v>
      </c>
      <c r="AC80" s="1">
        <f>SUM(E80:AB80)</f>
        <v>3</v>
      </c>
      <c r="AD80" s="1">
        <f>COUNT(E80:AB80)</f>
        <v>2</v>
      </c>
      <c r="AE80" s="1">
        <f>AC80</f>
        <v>3</v>
      </c>
    </row>
    <row r="81" spans="1:31" x14ac:dyDescent="0.25">
      <c r="A81">
        <f t="shared" si="1"/>
        <v>79</v>
      </c>
      <c r="B81" t="s">
        <v>12</v>
      </c>
      <c r="C81" s="1">
        <v>284</v>
      </c>
      <c r="D81" s="1">
        <v>1.04</v>
      </c>
      <c r="E81" s="1">
        <v>3</v>
      </c>
      <c r="AC81" s="1">
        <f>SUM(E81:AB81)</f>
        <v>3</v>
      </c>
      <c r="AD81" s="1">
        <f>COUNT(E81:AB81)</f>
        <v>1</v>
      </c>
      <c r="AE81" s="1">
        <f>AC81</f>
        <v>3</v>
      </c>
    </row>
    <row r="82" spans="1:31" x14ac:dyDescent="0.25">
      <c r="A82">
        <f t="shared" si="1"/>
        <v>80</v>
      </c>
      <c r="B82" t="s">
        <v>148</v>
      </c>
      <c r="C82" s="1">
        <v>542</v>
      </c>
      <c r="D82" s="1">
        <v>1.26</v>
      </c>
      <c r="T82" s="1">
        <v>2.4</v>
      </c>
      <c r="AC82" s="1">
        <f>SUM(E82:AB82)</f>
        <v>2.4</v>
      </c>
      <c r="AD82" s="1">
        <f>COUNT(E82:AB82)</f>
        <v>1</v>
      </c>
      <c r="AE82" s="1">
        <f>AC82</f>
        <v>2.4</v>
      </c>
    </row>
    <row r="83" spans="1:31" x14ac:dyDescent="0.25">
      <c r="A83">
        <f t="shared" si="1"/>
        <v>81</v>
      </c>
      <c r="B83" t="s">
        <v>142</v>
      </c>
      <c r="C83" s="1" t="s">
        <v>143</v>
      </c>
      <c r="D83" s="1">
        <v>1.33</v>
      </c>
      <c r="T83" s="1">
        <v>2.4</v>
      </c>
      <c r="AC83" s="1">
        <f>SUM(E83:AB83)</f>
        <v>2.4</v>
      </c>
      <c r="AD83" s="1">
        <f>COUNT(E83:AB83)</f>
        <v>1</v>
      </c>
      <c r="AE83" s="1">
        <f>AC83</f>
        <v>2.4</v>
      </c>
    </row>
    <row r="84" spans="1:31" x14ac:dyDescent="0.25">
      <c r="A84">
        <f t="shared" si="1"/>
        <v>82</v>
      </c>
      <c r="B84" t="s">
        <v>138</v>
      </c>
      <c r="C84" s="1" t="s">
        <v>139</v>
      </c>
      <c r="D84" s="1">
        <v>1.3</v>
      </c>
      <c r="T84" s="1">
        <v>2.4</v>
      </c>
      <c r="AC84" s="1">
        <f>SUM(E84:AB84)</f>
        <v>2.4</v>
      </c>
      <c r="AD84" s="1">
        <f>COUNT(E84:AB84)</f>
        <v>1</v>
      </c>
      <c r="AE84" s="1">
        <f>AC84</f>
        <v>2.4</v>
      </c>
    </row>
    <row r="85" spans="1:31" x14ac:dyDescent="0.25">
      <c r="A85">
        <f t="shared" si="1"/>
        <v>83</v>
      </c>
      <c r="B85" t="s">
        <v>101</v>
      </c>
      <c r="C85" s="1">
        <v>750</v>
      </c>
      <c r="D85" s="1">
        <v>1.07</v>
      </c>
      <c r="T85" s="1">
        <v>2.4</v>
      </c>
      <c r="AC85" s="1">
        <f>SUM(E85:AB85)</f>
        <v>2.4</v>
      </c>
      <c r="AD85" s="1">
        <f>COUNT(E85:AB85)</f>
        <v>1</v>
      </c>
      <c r="AE85" s="1">
        <f>AC85</f>
        <v>2.4</v>
      </c>
    </row>
    <row r="86" spans="1:31" x14ac:dyDescent="0.25">
      <c r="A86">
        <f t="shared" si="1"/>
        <v>84</v>
      </c>
      <c r="B86" t="s">
        <v>103</v>
      </c>
      <c r="C86" s="1">
        <v>496</v>
      </c>
      <c r="D86" s="1">
        <v>1.02</v>
      </c>
      <c r="T86" s="1">
        <v>2.4</v>
      </c>
      <c r="AC86" s="1">
        <f>SUM(E86:AB86)</f>
        <v>2.4</v>
      </c>
      <c r="AD86" s="1">
        <f>COUNT(E86:AB86)</f>
        <v>1</v>
      </c>
      <c r="AE86" s="1">
        <f>AC86</f>
        <v>2.4</v>
      </c>
    </row>
    <row r="87" spans="1:31" x14ac:dyDescent="0.25">
      <c r="A87">
        <f t="shared" si="1"/>
        <v>85</v>
      </c>
      <c r="B87" t="s">
        <v>140</v>
      </c>
      <c r="C87" s="1" t="s">
        <v>141</v>
      </c>
      <c r="D87" s="1">
        <v>1.27</v>
      </c>
      <c r="T87" s="1">
        <v>2.4</v>
      </c>
      <c r="AC87" s="1">
        <f>SUM(E87:AB87)</f>
        <v>2.4</v>
      </c>
      <c r="AD87" s="1">
        <f>COUNT(E87:AB87)</f>
        <v>1</v>
      </c>
      <c r="AE87" s="1">
        <f>AC87</f>
        <v>2.4</v>
      </c>
    </row>
    <row r="88" spans="1:31" x14ac:dyDescent="0.25">
      <c r="A88">
        <f t="shared" si="1"/>
        <v>86</v>
      </c>
      <c r="B88" t="s">
        <v>105</v>
      </c>
      <c r="C88" s="1">
        <v>66</v>
      </c>
      <c r="D88" s="1">
        <v>1.08</v>
      </c>
      <c r="T88" s="1">
        <v>2.4</v>
      </c>
      <c r="AC88" s="1">
        <f>SUM(E88:AB88)</f>
        <v>2.4</v>
      </c>
      <c r="AD88" s="1">
        <f>COUNT(E88:AB88)</f>
        <v>1</v>
      </c>
      <c r="AE88" s="1">
        <f>AC88</f>
        <v>2.4</v>
      </c>
    </row>
    <row r="89" spans="1:31" x14ac:dyDescent="0.25">
      <c r="A89">
        <f t="shared" si="1"/>
        <v>87</v>
      </c>
      <c r="B89" t="s">
        <v>117</v>
      </c>
      <c r="C89" s="1">
        <v>194</v>
      </c>
      <c r="D89" s="1">
        <v>1.1000000000000001</v>
      </c>
      <c r="T89" s="1">
        <v>2.4</v>
      </c>
      <c r="AC89" s="1">
        <f>SUM(E89:AB89)</f>
        <v>2.4</v>
      </c>
      <c r="AD89" s="1">
        <f>COUNT(E89:AB89)</f>
        <v>1</v>
      </c>
      <c r="AE89" s="1">
        <f>AC89</f>
        <v>2.4</v>
      </c>
    </row>
    <row r="90" spans="1:31" x14ac:dyDescent="0.25">
      <c r="A90">
        <f t="shared" si="1"/>
        <v>88</v>
      </c>
      <c r="B90" t="s">
        <v>137</v>
      </c>
      <c r="C90" s="1">
        <v>415</v>
      </c>
      <c r="D90" s="1">
        <v>1.27</v>
      </c>
      <c r="T90" s="1">
        <v>2.4</v>
      </c>
      <c r="AC90" s="1">
        <f>SUM(E90:AB90)</f>
        <v>2.4</v>
      </c>
      <c r="AD90" s="1">
        <f>COUNT(E90:AB90)</f>
        <v>1</v>
      </c>
      <c r="AE90" s="1">
        <f>AC90</f>
        <v>2.4</v>
      </c>
    </row>
    <row r="91" spans="1:31" x14ac:dyDescent="0.25">
      <c r="A91">
        <f t="shared" si="1"/>
        <v>89</v>
      </c>
      <c r="B91" t="s">
        <v>122</v>
      </c>
      <c r="C91" s="1">
        <v>730</v>
      </c>
      <c r="D91" s="1">
        <v>1.1000000000000001</v>
      </c>
      <c r="T91" s="1">
        <v>2.4</v>
      </c>
      <c r="AC91" s="1">
        <f>SUM(E91:AB91)</f>
        <v>2.4</v>
      </c>
      <c r="AD91" s="1">
        <f>COUNT(E91:AB91)</f>
        <v>1</v>
      </c>
      <c r="AE91" s="1">
        <f>AC91</f>
        <v>2.4</v>
      </c>
    </row>
    <row r="92" spans="1:31" x14ac:dyDescent="0.25">
      <c r="A92">
        <f t="shared" si="1"/>
        <v>90</v>
      </c>
      <c r="B92" t="s">
        <v>120</v>
      </c>
      <c r="C92" s="1">
        <v>57</v>
      </c>
      <c r="D92" s="1">
        <v>1.1200000000000001</v>
      </c>
      <c r="T92" s="1">
        <v>2.4</v>
      </c>
      <c r="AC92" s="1">
        <f>SUM(E92:AB92)</f>
        <v>2.4</v>
      </c>
      <c r="AD92" s="1">
        <f>COUNT(E92:AB92)</f>
        <v>1</v>
      </c>
      <c r="AE92" s="1">
        <f>AC92</f>
        <v>2.4</v>
      </c>
    </row>
    <row r="93" spans="1:31" x14ac:dyDescent="0.25">
      <c r="A93">
        <f t="shared" si="1"/>
        <v>91</v>
      </c>
      <c r="B93" t="s">
        <v>146</v>
      </c>
      <c r="C93" s="1">
        <v>647</v>
      </c>
      <c r="D93" s="1">
        <v>1.22</v>
      </c>
      <c r="T93" s="1">
        <v>2.4</v>
      </c>
      <c r="AC93" s="1">
        <f>SUM(E93:AB93)</f>
        <v>2.4</v>
      </c>
      <c r="AD93" s="1">
        <f>COUNT(E93:AB93)</f>
        <v>1</v>
      </c>
      <c r="AE93" s="1">
        <f>AC93</f>
        <v>2.4</v>
      </c>
    </row>
    <row r="94" spans="1:31" x14ac:dyDescent="0.25">
      <c r="A94">
        <f t="shared" si="1"/>
        <v>92</v>
      </c>
      <c r="B94" t="s">
        <v>123</v>
      </c>
      <c r="C94" s="1">
        <v>686</v>
      </c>
      <c r="D94" s="1">
        <v>1.18</v>
      </c>
      <c r="T94" s="1">
        <v>2.4</v>
      </c>
      <c r="AC94" s="1">
        <f>SUM(E94:AB94)</f>
        <v>2.4</v>
      </c>
      <c r="AD94" s="1">
        <f>COUNT(E94:AB94)</f>
        <v>1</v>
      </c>
      <c r="AE94" s="1">
        <f>AC94</f>
        <v>2.4</v>
      </c>
    </row>
    <row r="95" spans="1:31" x14ac:dyDescent="0.25">
      <c r="A95">
        <f t="shared" si="1"/>
        <v>93</v>
      </c>
      <c r="B95" t="s">
        <v>144</v>
      </c>
      <c r="C95" s="1" t="s">
        <v>145</v>
      </c>
      <c r="D95" s="1">
        <v>1.21</v>
      </c>
      <c r="T95" s="1">
        <v>2.4</v>
      </c>
      <c r="AC95" s="1">
        <f>SUM(E95:AB95)</f>
        <v>2.4</v>
      </c>
      <c r="AD95" s="1">
        <f>COUNT(E95:AB95)</f>
        <v>1</v>
      </c>
      <c r="AE95" s="1">
        <f>AC95</f>
        <v>2.4</v>
      </c>
    </row>
    <row r="96" spans="1:31" x14ac:dyDescent="0.25">
      <c r="A96">
        <f t="shared" si="1"/>
        <v>94</v>
      </c>
      <c r="B96" t="s">
        <v>136</v>
      </c>
      <c r="C96" s="1">
        <v>453</v>
      </c>
      <c r="D96" s="1">
        <v>1.29</v>
      </c>
      <c r="T96" s="1">
        <v>2.4</v>
      </c>
      <c r="AC96" s="1">
        <f>SUM(E96:AB96)</f>
        <v>2.4</v>
      </c>
      <c r="AD96" s="1">
        <f>COUNT(E96:AB96)</f>
        <v>1</v>
      </c>
      <c r="AE96" s="1">
        <f>AC96</f>
        <v>2.4</v>
      </c>
    </row>
    <row r="97" spans="1:31" x14ac:dyDescent="0.25">
      <c r="A97">
        <f t="shared" si="1"/>
        <v>95</v>
      </c>
      <c r="B97" t="s">
        <v>147</v>
      </c>
      <c r="C97" s="1">
        <v>480</v>
      </c>
      <c r="D97" s="1">
        <v>1.28</v>
      </c>
      <c r="T97" s="1">
        <v>2.4</v>
      </c>
      <c r="AC97" s="1">
        <f>SUM(E97:AB97)</f>
        <v>2.4</v>
      </c>
      <c r="AD97" s="1">
        <f>COUNT(E97:AB97)</f>
        <v>1</v>
      </c>
      <c r="AE97" s="1">
        <f>AC97</f>
        <v>2.4</v>
      </c>
    </row>
    <row r="98" spans="1:31" x14ac:dyDescent="0.25">
      <c r="A98">
        <f t="shared" si="1"/>
        <v>96</v>
      </c>
      <c r="B98" t="s">
        <v>108</v>
      </c>
      <c r="C98" s="1">
        <v>489</v>
      </c>
      <c r="D98" s="1">
        <v>1.04</v>
      </c>
      <c r="T98" s="1">
        <v>2.4</v>
      </c>
      <c r="AC98" s="1">
        <f>SUM(E98:AB98)</f>
        <v>2.4</v>
      </c>
      <c r="AD98" s="1">
        <f>COUNT(E98:AB98)</f>
        <v>1</v>
      </c>
      <c r="AE98" s="1">
        <f>AC98</f>
        <v>2.4</v>
      </c>
    </row>
    <row r="99" spans="1:31" x14ac:dyDescent="0.25">
      <c r="A99">
        <f t="shared" si="1"/>
        <v>97</v>
      </c>
      <c r="B99" t="s">
        <v>118</v>
      </c>
      <c r="C99" s="1" t="s">
        <v>119</v>
      </c>
      <c r="D99" s="1">
        <v>1.1200000000000001</v>
      </c>
      <c r="T99" s="1">
        <v>2.4</v>
      </c>
      <c r="AC99" s="1">
        <f>SUM(E99:AB99)</f>
        <v>2.4</v>
      </c>
      <c r="AD99" s="1">
        <f>COUNT(E99:AB99)</f>
        <v>1</v>
      </c>
      <c r="AE99" s="1">
        <f>AC99</f>
        <v>2.4</v>
      </c>
    </row>
    <row r="100" spans="1:31" x14ac:dyDescent="0.25">
      <c r="A100">
        <f t="shared" si="1"/>
        <v>98</v>
      </c>
      <c r="B100" t="s">
        <v>163</v>
      </c>
      <c r="C100" s="1" t="s">
        <v>164</v>
      </c>
      <c r="D100" s="1">
        <v>0.97</v>
      </c>
      <c r="AB100" s="1">
        <v>2</v>
      </c>
      <c r="AC100" s="1">
        <f>SUM(E100:AB100)</f>
        <v>2</v>
      </c>
      <c r="AD100" s="1">
        <f>COUNT(E100:AB100)</f>
        <v>1</v>
      </c>
      <c r="AE100" s="1">
        <f>AC100</f>
        <v>2</v>
      </c>
    </row>
    <row r="101" spans="1:31" x14ac:dyDescent="0.25">
      <c r="A101">
        <f t="shared" si="1"/>
        <v>99</v>
      </c>
      <c r="B101" t="s">
        <v>25</v>
      </c>
      <c r="C101" s="1">
        <v>309</v>
      </c>
      <c r="D101" s="1">
        <v>0.98</v>
      </c>
      <c r="G101" s="1">
        <v>1</v>
      </c>
      <c r="AC101" s="1">
        <f>SUM(E101:AB101)</f>
        <v>1</v>
      </c>
      <c r="AD101" s="1">
        <f>COUNT(E101:AB101)</f>
        <v>1</v>
      </c>
      <c r="AE101" s="1">
        <f>AC101</f>
        <v>1</v>
      </c>
    </row>
  </sheetData>
  <sortState ref="A3:AE101">
    <sortCondition descending="1" ref="A3"/>
  </sortState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opLeftCell="B69" workbookViewId="0">
      <pane xSplit="1" topLeftCell="C1" activePane="topRight" state="frozen"/>
      <selection activeCell="B1" sqref="B1"/>
      <selection pane="topRight" activeCell="D80" sqref="D80"/>
    </sheetView>
  </sheetViews>
  <sheetFormatPr defaultRowHeight="15" x14ac:dyDescent="0.25"/>
  <cols>
    <col min="2" max="2" width="17.42578125" customWidth="1"/>
    <col min="3" max="4" width="12.5703125" style="1" customWidth="1"/>
    <col min="5" max="5" width="11.140625" style="1" customWidth="1"/>
    <col min="6" max="6" width="15.28515625" style="1" customWidth="1"/>
    <col min="7" max="7" width="14.7109375" style="1" customWidth="1"/>
    <col min="8" max="10" width="9.140625" style="1"/>
    <col min="11" max="11" width="15" style="1" customWidth="1"/>
    <col min="12" max="15" width="9.140625" style="1"/>
    <col min="16" max="16" width="11.5703125" style="1" customWidth="1"/>
    <col min="17" max="18" width="9.140625" style="1"/>
    <col min="19" max="19" width="11.7109375" style="1" customWidth="1"/>
    <col min="20" max="20" width="12" style="1" customWidth="1"/>
    <col min="21" max="21" width="9.140625" style="1"/>
    <col min="22" max="22" width="13.28515625" style="1" customWidth="1"/>
    <col min="23" max="24" width="9.140625" style="1"/>
    <col min="25" max="25" width="12.28515625" style="1" customWidth="1"/>
    <col min="26" max="27" width="9.140625" style="1"/>
    <col min="28" max="28" width="12" style="1" customWidth="1"/>
  </cols>
  <sheetData>
    <row r="1" spans="1:29" x14ac:dyDescent="0.25">
      <c r="E1" s="6"/>
      <c r="F1" s="7"/>
      <c r="G1" s="7"/>
      <c r="H1" s="6"/>
      <c r="I1" s="8"/>
      <c r="J1" s="8"/>
      <c r="K1" s="6"/>
      <c r="L1" s="9"/>
      <c r="M1" s="7"/>
      <c r="N1" s="9"/>
      <c r="O1" s="8"/>
      <c r="P1" s="6"/>
      <c r="Q1" s="8"/>
      <c r="R1" s="9"/>
      <c r="S1" s="9"/>
      <c r="V1" s="9"/>
      <c r="W1" s="7"/>
      <c r="X1" s="7"/>
      <c r="Y1" s="9"/>
      <c r="Z1" s="6"/>
      <c r="AA1" s="8"/>
      <c r="AB1" s="6"/>
    </row>
    <row r="2" spans="1:29" x14ac:dyDescent="0.25">
      <c r="E2" s="2"/>
      <c r="F2" s="2"/>
      <c r="G2" s="2"/>
      <c r="H2" s="2"/>
      <c r="J2" s="2"/>
      <c r="K2" s="2"/>
      <c r="L2" s="3"/>
      <c r="M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12" spans="1:29" s="4" customFormat="1" x14ac:dyDescent="0.25">
      <c r="A12"/>
      <c r="B1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/>
    </row>
    <row r="34" spans="2:28" x14ac:dyDescent="0.25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</sheetData>
  <sortState ref="A3:AC98">
    <sortCondition descending="1"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A--z</vt:lpstr>
      <vt:lpstr>Järjestus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</dc:creator>
  <cp:lastModifiedBy>sven</cp:lastModifiedBy>
  <dcterms:created xsi:type="dcterms:W3CDTF">2014-06-10T08:35:08Z</dcterms:created>
  <dcterms:modified xsi:type="dcterms:W3CDTF">2014-10-13T08:11:47Z</dcterms:modified>
</cp:coreProperties>
</file>